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2554\Desktop\"/>
    </mc:Choice>
  </mc:AlternateContent>
  <workbookProtection workbookAlgorithmName="SHA-512" workbookHashValue="vswOLJ0UWJsNtHPEW8pVQ92K3lQmoNb9sm9JihI1SPCFWIsYBeJYxWoKi0O2muM+NF0qEb+2DpD8lIYt2vH5CQ==" workbookSaltValue="0MmYpuSzxx5Lmm269lYJ/w==" workbookSpinCount="100000" lockStructure="1"/>
  <bookViews>
    <workbookView xWindow="0" yWindow="0" windowWidth="21465" windowHeight="835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MN32" i="4"/>
  <c r="HM78" i="4"/>
  <c r="FL54" i="4"/>
  <c r="FL32" i="4"/>
  <c r="CS78" i="4"/>
  <c r="BX54" i="4"/>
  <c r="BX32" i="4"/>
  <c r="C11" i="5"/>
  <c r="D11" i="5"/>
  <c r="E11" i="5"/>
  <c r="B11" i="5"/>
  <c r="KC78" i="4" l="1"/>
  <c r="HG54" i="4"/>
  <c r="FH78" i="4"/>
  <c r="DS54" i="4"/>
  <c r="DS32" i="4"/>
  <c r="AN78" i="4"/>
  <c r="AE32" i="4"/>
  <c r="AE54" i="4"/>
  <c r="HG32" i="4"/>
  <c r="KU54" i="4"/>
  <c r="KU32" i="4"/>
  <c r="KF54" i="4"/>
  <c r="JJ78" i="4"/>
  <c r="GR54" i="4"/>
  <c r="GR32" i="4"/>
  <c r="EO78" i="4"/>
  <c r="DD54" i="4"/>
  <c r="DD32" i="4"/>
  <c r="U78" i="4"/>
  <c r="P54" i="4"/>
  <c r="P32" i="4"/>
  <c r="KF32" i="4"/>
  <c r="BZ78" i="4"/>
  <c r="BI54" i="4"/>
  <c r="LY54" i="4"/>
  <c r="LY32" i="4"/>
  <c r="LO78" i="4"/>
  <c r="IK54" i="4"/>
  <c r="IK32" i="4"/>
  <c r="BI32" i="4"/>
  <c r="GT78" i="4"/>
  <c r="EW54" i="4"/>
  <c r="EW32" i="4"/>
  <c r="GA78" i="4"/>
  <c r="EH54" i="4"/>
  <c r="EH32" i="4"/>
  <c r="BG78" i="4"/>
  <c r="AT54" i="4"/>
  <c r="AT32" i="4"/>
  <c r="LJ54" i="4"/>
  <c r="LJ32" i="4"/>
  <c r="KV78" i="4"/>
  <c r="HV54" i="4"/>
  <c r="HV32" i="4"/>
</calcChain>
</file>

<file path=xl/sharedStrings.xml><?xml version="1.0" encoding="utf-8"?>
<sst xmlns="http://schemas.openxmlformats.org/spreadsheetml/2006/main" count="286" uniqueCount="157">
  <si>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</si>
  <si>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</si>
  <si>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</si>
  <si>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</si>
  <si>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</si>
  <si>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</si>
  <si>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</si>
  <si>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</si>
  <si>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</si>
  <si>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</si>
  <si>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</si>
  <si>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</si>
  <si>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</si>
  <si>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</si>
  <si>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</si>
  <si>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</si>
  <si>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</si>
  <si>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</si>
  <si>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</si>
  <si>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</si>
  <si>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</si>
  <si>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</si>
  <si>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</si>
  <si>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</si>
  <si>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</si>
  <si>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</si>
  <si>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</si>
  <si>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</si>
  <si>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</si>
  <si>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</si>
  <si>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</si>
  <si>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</si>
  <si>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</si>
  <si>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</si>
  <si>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</si>
  <si>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</si>
  <si>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</si>
  <si>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</si>
  <si>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</si>
  <si>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</si>
  <si>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</si>
  <si>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</si>
  <si>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</si>
  <si>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</si>
  <si>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</si>
  <si>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</si>
  <si>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</si>
  <si>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</si>
  <si>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</si>
  <si>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</si>
  <si>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</si>
  <si>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</si>
  <si>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</si>
  <si>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</si>
  <si>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</si>
  <si>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</si>
  <si>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</si>
  <si>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</si>
  <si>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</si>
  <si>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</si>
  <si>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</si>
  <si>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</si>
  <si>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</si>
  <si>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</si>
  <si>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</si>
  <si>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</si>
  <si>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</si>
  <si>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</si>
  <si>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</si>
  <si>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</si>
  <si>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</si>
  <si>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</si>
  <si>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</si>
  <si>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</si>
  <si>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</si>
  <si>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</si>
  <si>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</si>
  <si>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</si>
  <si>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</si>
  <si>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</si>
  <si>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</si>
  <si>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</si>
  <si>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</si>
  <si>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</si>
  <si>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</si>
  <si>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</si>
  <si>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</si>
  <si>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</si>
  <si>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</si>
  <si>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</si>
  <si>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</si>
  <si>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</si>
  <si>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</si>
  <si>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</si>
  <si>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</si>
  <si>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</si>
  <si>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</si>
  <si>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</si>
  <si>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</si>
  <si>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</si>
  <si>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</si>
  <si>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</si>
  <si>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</si>
  <si>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</si>
  <si>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</si>
  <si>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</si>
  <si>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</si>
  <si>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</si>
  <si>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</si>
  <si>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</si>
  <si>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</si>
  <si>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</si>
  <si>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</si>
  <si>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</si>
  <si>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</si>
  <si>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</si>
  <si>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</si>
  <si>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</si>
  <si>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</si>
  <si>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</si>
  <si>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</si>
  <si>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</si>
  <si>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</si>
  <si>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当該値(N-4)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</si>
  <si>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</si>
  <si>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</si>
  <si>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</si>
  <si>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</si>
  <si>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</si>
  <si>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当該値(N-2)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</si>
  <si>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</si>
  <si>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</si>
  <si>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</si>
  <si>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</si>
  <si>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</si>
  <si>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袋井市</t>
  </si>
  <si>
    <t>聖隷袋井市民病院</t>
  </si>
  <si>
    <t>当然財務</t>
  </si>
  <si>
    <t>病院事業</t>
  </si>
  <si>
    <t>一般病院</t>
  </si>
  <si>
    <t>100床以上～200床未満</t>
  </si>
  <si>
    <t>非設置</t>
  </si>
  <si>
    <t>指定管理者(代行制)</t>
  </si>
  <si>
    <t>-</t>
  </si>
  <si>
    <t>訓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</si>
  <si>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</si>
  <si>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</si>
  <si>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</si>
  <si>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</si>
  <si>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</si>
  <si>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</si>
  <si>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</si>
  <si>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</si>
  <si>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公立病院の統合により新たに設立された中東遠総合医療センターの後方支援病院として、外来機能（一次医療）と、一般病床・療養病床・回復期リハビリテーション病床を市内で運営している。
　高度医療（二次医療）を担う中東遠総合医療センターと、地域の診療所、訪問看護・介護事業所等と連携して機能分担し、切れ目のない地域医療体制を提供する、地域包括ケアシステムの拠点として運営している。</t>
    <phoneticPr fontId="5"/>
  </si>
  <si>
    <t>　経営は順調に推移している。今後においても、平成28年度に策定した「袋井市立聖隷袋井市民病院改革プラン」に基づきながら、経費削減・抑制に向けた取り組み、収入増加・確保に向けた取り組み、人材確保・離職防止に向けた取り組みなどを推進し、効率的で安定した経営基盤の確立に向け、より一層努力していく。</t>
    <phoneticPr fontId="5"/>
  </si>
  <si>
    <t>　平成25年度の開院以降５年を経過し、安定的な運営を行っていることから、経常収支比率も持続可能な経営を実現するための指標である100％を超えている。
　入院・外来患者の１人１日当たり収益については、当院は高度急性期病床がなく、慢性期病床が主であり、他よりも収益性の低い病床が多いため、平均よりも下回っている。
　しかし、患者数は順調に増加しており、特に、入院患者数の増加に伴い、入院収益も年々増加していることで、医業収支比率及び病床利用率の改善が進み、今年度は平均を上回ることができた。　
　今後も収益増加に向けた取り組みを進める必要がある。</t>
    <rPh sb="13" eb="14">
      <t>ネン</t>
    </rPh>
    <rPh sb="15" eb="17">
      <t>ケイカ</t>
    </rPh>
    <rPh sb="19" eb="22">
      <t>アンテイテキ</t>
    </rPh>
    <rPh sb="23" eb="25">
      <t>ウンエイ</t>
    </rPh>
    <rPh sb="26" eb="27">
      <t>オコナ</t>
    </rPh>
    <rPh sb="164" eb="166">
      <t>ジュンチョウ</t>
    </rPh>
    <rPh sb="174" eb="175">
      <t>トク</t>
    </rPh>
    <phoneticPr fontId="5"/>
  </si>
  <si>
    <t>　旧袋井市立袋井市民病院の閉院に伴い、袋井市立聖隷袋井市民病院は平成25年に開院したが、施設自体は外来部分が昭和54年に建設され約38年が経過し、病棟部分が平成元年に建設され約29年が経過している。
　そのため、施設の老朽化が著しく、備品等も経年劣化が進んでいる。
　今年度はＭＲＩ更新工事を実施し、平成30年度には空調・給湯設備更新工事を実施する予定だが、今後も計画的に施設修繕や備品の更新を図り、より良い療養環境の提供に引き続き努めていく。　</t>
    <rPh sb="134" eb="137">
      <t>コンネンド</t>
    </rPh>
    <rPh sb="146" eb="148">
      <t>ジッシ</t>
    </rPh>
    <rPh sb="150" eb="152">
      <t>ヘイセイ</t>
    </rPh>
    <rPh sb="154" eb="156">
      <t>ネンド</t>
    </rPh>
    <rPh sb="170" eb="172">
      <t>ジッシ</t>
    </rPh>
    <rPh sb="174" eb="176">
      <t>ヨテイ</t>
    </rPh>
    <rPh sb="179" eb="181">
      <t>コンゴ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</si>
</sst>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52.9</c:v>
                </c:pt>
                <c:pt idx="1">
                  <c:v>61.1</c:v>
                </c:pt>
                <c:pt idx="2">
                  <c:v>65.3</c:v>
                </c:pt>
                <c:pt idx="3">
                  <c:v>65.3</c:v>
                </c:pt>
                <c:pt idx="4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E-47D9-81BC-8AB23D06A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68.599999999999994</c:v>
                </c:pt>
                <c:pt idx="1">
                  <c:v>68.3</c:v>
                </c:pt>
                <c:pt idx="2">
                  <c:v>67.900000000000006</c:v>
                </c:pt>
                <c:pt idx="3">
                  <c:v>69.8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0E-47D9-81BC-8AB23D06A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7606</c:v>
                </c:pt>
                <c:pt idx="1">
                  <c:v>6217</c:v>
                </c:pt>
                <c:pt idx="2">
                  <c:v>6210</c:v>
                </c:pt>
                <c:pt idx="3">
                  <c:v>6109</c:v>
                </c:pt>
                <c:pt idx="4">
                  <c:v>6077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9-456B-BE9C-36B0E7992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8603</c:v>
                </c:pt>
                <c:pt idx="1">
                  <c:v>9726</c:v>
                </c:pt>
                <c:pt idx="2">
                  <c:v>10037</c:v>
                </c:pt>
                <c:pt idx="3">
                  <c:v>9976</c:v>
                </c:pt>
                <c:pt idx="4">
                  <c:v>10130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79-456B-BE9C-36B0E7992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20264</c:v>
                </c:pt>
                <c:pt idx="1">
                  <c:v>20569</c:v>
                </c:pt>
                <c:pt idx="2">
                  <c:v>22284</c:v>
                </c:pt>
                <c:pt idx="3">
                  <c:v>22971</c:v>
                </c:pt>
                <c:pt idx="4">
                  <c:v>24525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4-46FC-AEEC-21C92F7D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23475</c:v>
                </c:pt>
                <c:pt idx="1">
                  <c:v>32431</c:v>
                </c:pt>
                <c:pt idx="2">
                  <c:v>32532</c:v>
                </c:pt>
                <c:pt idx="3">
                  <c:v>33492</c:v>
                </c:pt>
                <c:pt idx="4">
                  <c:v>34136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4-46FC-AEEC-21C92F7D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10.7</c:v>
                </c:pt>
                <c:pt idx="1">
                  <c:v>3.5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E-45C8-AB2F-393038229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91.2</c:v>
                </c:pt>
                <c:pt idx="1">
                  <c:v>112.9</c:v>
                </c:pt>
                <c:pt idx="2">
                  <c:v>118.9</c:v>
                </c:pt>
                <c:pt idx="3">
                  <c:v>119.5</c:v>
                </c:pt>
                <c:pt idx="4">
                  <c:v>116.9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E-45C8-AB2F-393038229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36.6</c:v>
                </c:pt>
                <c:pt idx="1">
                  <c:v>56.1</c:v>
                </c:pt>
                <c:pt idx="2">
                  <c:v>70.8</c:v>
                </c:pt>
                <c:pt idx="3">
                  <c:v>79.099999999999994</c:v>
                </c:pt>
                <c:pt idx="4">
                  <c:v>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8-4D02-9785-25706B1BC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82.5</c:v>
                </c:pt>
                <c:pt idx="1">
                  <c:v>85.4</c:v>
                </c:pt>
                <c:pt idx="2">
                  <c:v>85.3</c:v>
                </c:pt>
                <c:pt idx="3">
                  <c:v>84.2</c:v>
                </c:pt>
                <c:pt idx="4">
                  <c:v>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8-4D02-9785-25706B1BC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96.1</c:v>
                </c:pt>
                <c:pt idx="1">
                  <c:v>99.9</c:v>
                </c:pt>
                <c:pt idx="2">
                  <c:v>106.2</c:v>
                </c:pt>
                <c:pt idx="3">
                  <c:v>104.9</c:v>
                </c:pt>
                <c:pt idx="4">
                  <c:v>106.5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E-43FC-979D-622DD7129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96.9</c:v>
                </c:pt>
                <c:pt idx="2">
                  <c:v>98.3</c:v>
                </c:pt>
                <c:pt idx="3">
                  <c:v>96.7</c:v>
                </c:pt>
                <c:pt idx="4">
                  <c:v>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E-43FC-979D-622DD7129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</c:v>
                </c:pt>
                <c:pt idx="1">
                  <c:v>4.5</c:v>
                </c:pt>
                <c:pt idx="2">
                  <c:v>9.5</c:v>
                </c:pt>
                <c:pt idx="3">
                  <c:v>15.1</c:v>
                </c:pt>
                <c:pt idx="4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5-48AA-833B-E54E16CEB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43.9</c:v>
                </c:pt>
                <c:pt idx="1">
                  <c:v>52.2</c:v>
                </c:pt>
                <c:pt idx="2">
                  <c:v>52.4</c:v>
                </c:pt>
                <c:pt idx="3">
                  <c:v>52.5</c:v>
                </c:pt>
                <c:pt idx="4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5-48AA-833B-E54E16CEB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12.8</c:v>
                </c:pt>
                <c:pt idx="2">
                  <c:v>21.2</c:v>
                </c:pt>
                <c:pt idx="3">
                  <c:v>33.9</c:v>
                </c:pt>
                <c:pt idx="4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9-43FD-B9B9-B1F0859DA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59.1</c:v>
                </c:pt>
                <c:pt idx="1">
                  <c:v>69.599999999999994</c:v>
                </c:pt>
                <c:pt idx="2">
                  <c:v>69.2</c:v>
                </c:pt>
                <c:pt idx="3">
                  <c:v>69.7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9-43FD-B9B9-B1F0859DA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9000000</c:v>
                </c:pt>
                <c:pt idx="1">
                  <c:v>11731140</c:v>
                </c:pt>
                <c:pt idx="2">
                  <c:v>12487860</c:v>
                </c:pt>
                <c:pt idx="3">
                  <c:v>8331760</c:v>
                </c:pt>
                <c:pt idx="4">
                  <c:v>9633220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8BE-8994-3AAF2F7F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34462126</c:v>
                </c:pt>
                <c:pt idx="1">
                  <c:v>35115689</c:v>
                </c:pt>
                <c:pt idx="2">
                  <c:v>35730958</c:v>
                </c:pt>
                <c:pt idx="3">
                  <c:v>37752628</c:v>
                </c:pt>
                <c:pt idx="4">
                  <c:v>39094598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8-48BE-8994-3AAF2F7F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11.3</c:v>
                </c:pt>
                <c:pt idx="1">
                  <c:v>10.1</c:v>
                </c:pt>
                <c:pt idx="2">
                  <c:v>8.9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2-464E-980C-401A55C83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18.899999999999999</c:v>
                </c:pt>
                <c:pt idx="2">
                  <c:v>19</c:v>
                </c:pt>
                <c:pt idx="3">
                  <c:v>18.7</c:v>
                </c:pt>
                <c:pt idx="4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2-464E-980C-401A55C83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144.30000000000001</c:v>
                </c:pt>
                <c:pt idx="1">
                  <c:v>102.9</c:v>
                </c:pt>
                <c:pt idx="2">
                  <c:v>91.2</c:v>
                </c:pt>
                <c:pt idx="3">
                  <c:v>85.4</c:v>
                </c:pt>
                <c:pt idx="4">
                  <c:v>84.3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3-42D2-B923-241BA483E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62.1</c:v>
                </c:pt>
                <c:pt idx="2">
                  <c:v>62.5</c:v>
                </c:pt>
                <c:pt idx="3">
                  <c:v>63.4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C3-42D2-B923-241BA483E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EI40" zoomScaleNormal="100" zoomScaleSheetLayoutView="70" workbookViewId="0">
      <selection activeCell="NJ49" sqref="NJ49:NX65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 x14ac:dyDescent="0.15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 x14ac:dyDescent="0.15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32" t="str">
        <f>データ!H6</f>
        <v>静岡県袋井市　聖隷袋井市民病院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19" t="str">
        <f>データ!K6</f>
        <v>当然財務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100床以上～200床未満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非設置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100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>
        <f>データ!Z6</f>
        <v>50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19" t="str">
        <f>データ!P6</f>
        <v>指定管理者(代行制)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4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-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訓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-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データ!AC6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150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12">
        <f>データ!U6</f>
        <v>87908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10245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非該当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１５：１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100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>
        <f>データ!AF6</f>
        <v>50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150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 x14ac:dyDescent="0.15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153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 x14ac:dyDescent="0.15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155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 x14ac:dyDescent="0.15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 x14ac:dyDescent="0.15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96.1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99.9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106.2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104.9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106.5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36.6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56.1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70.8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79.099999999999994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84.2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10.7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3.5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0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0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0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52.9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61.1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65.3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65.3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78.5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 x14ac:dyDescent="0.15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97.7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96.9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98.3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96.7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96.6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82.5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85.4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85.3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84.2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83.9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91.2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112.9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118.9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119.5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116.9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68.599999999999994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68.3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67.900000000000006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69.8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69.7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 x14ac:dyDescent="0.15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 x14ac:dyDescent="0.15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156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 x14ac:dyDescent="0.15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 x14ac:dyDescent="0.15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20264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20569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22284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22971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24525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7606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6217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6210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6109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6077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144.30000000000001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102.9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91.2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85.4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84.3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11.3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10.1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8.9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8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8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 x14ac:dyDescent="0.15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23475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32431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32532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33492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34136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8603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9726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10037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9976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10130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65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62.1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62.5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63.4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63.4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19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18.899999999999999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19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18.7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18.3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 x14ac:dyDescent="0.15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 x14ac:dyDescent="0.15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 x14ac:dyDescent="0.15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 x14ac:dyDescent="0.15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 x14ac:dyDescent="0.15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 x14ac:dyDescent="0.15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154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 x14ac:dyDescent="0.15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 x14ac:dyDescent="0.15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 x14ac:dyDescent="0.15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4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4.5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9.5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15.1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17.5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8.1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12.8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21.2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33.9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23.3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9000000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11731140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12487860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8331760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9633220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43.9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52.2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52.4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52.5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53.5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59.1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69.599999999999994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69.2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69.7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71.3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34462126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35115689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35730958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37752628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39094598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 x14ac:dyDescent="0.15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 x14ac:dyDescent="0.15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 x14ac:dyDescent="0.15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 x14ac:dyDescent="0.15">
      <c r="B85" t="s">
        <v>53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 x14ac:dyDescent="0.15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 x14ac:dyDescent="0.15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62</v>
      </c>
      <c r="L89" s="44" t="s">
        <v>63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 x14ac:dyDescent="0.15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cOKCTvCDfUSi88ins0eKqIWzwacjKAkCONAgn3JuSXuAqRnwW1SThUeut4J2TQGpwe7i1Gxq5XBw3GzxCxY4IQ==" saltValue="Dq3C3Kp8VlZhnBukPCjhWg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64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 x14ac:dyDescent="0.15">
      <c r="A2" s="47" t="s">
        <v>65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 x14ac:dyDescent="0.15">
      <c r="A3" s="47" t="s">
        <v>66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  <c r="H3" s="49" t="s">
        <v>73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74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75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 x14ac:dyDescent="0.15">
      <c r="A4" s="47" t="s">
        <v>76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77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78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79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80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81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82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83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84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85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86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87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 x14ac:dyDescent="0.15">
      <c r="A5" s="47" t="s">
        <v>88</v>
      </c>
      <c r="B5" s="60"/>
      <c r="C5" s="60"/>
      <c r="D5" s="60"/>
      <c r="E5" s="60"/>
      <c r="F5" s="60"/>
      <c r="G5" s="60"/>
      <c r="H5" s="61" t="s">
        <v>89</v>
      </c>
      <c r="I5" s="61" t="s">
        <v>90</v>
      </c>
      <c r="J5" s="61" t="s">
        <v>91</v>
      </c>
      <c r="K5" s="61" t="s">
        <v>1</v>
      </c>
      <c r="L5" s="61" t="s">
        <v>2</v>
      </c>
      <c r="M5" s="61" t="s">
        <v>3</v>
      </c>
      <c r="N5" s="61" t="s">
        <v>92</v>
      </c>
      <c r="O5" s="61" t="s">
        <v>5</v>
      </c>
      <c r="P5" s="61" t="s">
        <v>93</v>
      </c>
      <c r="Q5" s="61" t="s">
        <v>94</v>
      </c>
      <c r="R5" s="61" t="s">
        <v>95</v>
      </c>
      <c r="S5" s="61" t="s">
        <v>96</v>
      </c>
      <c r="T5" s="61" t="s">
        <v>97</v>
      </c>
      <c r="U5" s="61" t="s">
        <v>98</v>
      </c>
      <c r="V5" s="61" t="s">
        <v>99</v>
      </c>
      <c r="W5" s="61" t="s">
        <v>100</v>
      </c>
      <c r="X5" s="61" t="s">
        <v>101</v>
      </c>
      <c r="Y5" s="61" t="s">
        <v>102</v>
      </c>
      <c r="Z5" s="61" t="s">
        <v>103</v>
      </c>
      <c r="AA5" s="61" t="s">
        <v>104</v>
      </c>
      <c r="AB5" s="61" t="s">
        <v>105</v>
      </c>
      <c r="AC5" s="61" t="s">
        <v>106</v>
      </c>
      <c r="AD5" s="61" t="s">
        <v>107</v>
      </c>
      <c r="AE5" s="61" t="s">
        <v>108</v>
      </c>
      <c r="AF5" s="61" t="s">
        <v>109</v>
      </c>
      <c r="AG5" s="61" t="s">
        <v>110</v>
      </c>
      <c r="AH5" s="61" t="s">
        <v>111</v>
      </c>
      <c r="AI5" s="61" t="s">
        <v>112</v>
      </c>
      <c r="AJ5" s="61" t="s">
        <v>113</v>
      </c>
      <c r="AK5" s="61" t="s">
        <v>114</v>
      </c>
      <c r="AL5" s="61" t="s">
        <v>115</v>
      </c>
      <c r="AM5" s="61" t="s">
        <v>116</v>
      </c>
      <c r="AN5" s="61" t="s">
        <v>117</v>
      </c>
      <c r="AO5" s="61" t="s">
        <v>118</v>
      </c>
      <c r="AP5" s="61" t="s">
        <v>119</v>
      </c>
      <c r="AQ5" s="61" t="s">
        <v>120</v>
      </c>
      <c r="AR5" s="61" t="s">
        <v>121</v>
      </c>
      <c r="AS5" s="61" t="s">
        <v>111</v>
      </c>
      <c r="AT5" s="61" t="s">
        <v>112</v>
      </c>
      <c r="AU5" s="61" t="s">
        <v>113</v>
      </c>
      <c r="AV5" s="61" t="s">
        <v>114</v>
      </c>
      <c r="AW5" s="61" t="s">
        <v>115</v>
      </c>
      <c r="AX5" s="61" t="s">
        <v>116</v>
      </c>
      <c r="AY5" s="61" t="s">
        <v>117</v>
      </c>
      <c r="AZ5" s="61" t="s">
        <v>118</v>
      </c>
      <c r="BA5" s="61" t="s">
        <v>119</v>
      </c>
      <c r="BB5" s="61" t="s">
        <v>120</v>
      </c>
      <c r="BC5" s="61" t="s">
        <v>121</v>
      </c>
      <c r="BD5" s="61" t="s">
        <v>111</v>
      </c>
      <c r="BE5" s="61" t="s">
        <v>112</v>
      </c>
      <c r="BF5" s="61" t="s">
        <v>113</v>
      </c>
      <c r="BG5" s="61" t="s">
        <v>114</v>
      </c>
      <c r="BH5" s="61" t="s">
        <v>115</v>
      </c>
      <c r="BI5" s="61" t="s">
        <v>116</v>
      </c>
      <c r="BJ5" s="61" t="s">
        <v>117</v>
      </c>
      <c r="BK5" s="61" t="s">
        <v>118</v>
      </c>
      <c r="BL5" s="61" t="s">
        <v>119</v>
      </c>
      <c r="BM5" s="61" t="s">
        <v>120</v>
      </c>
      <c r="BN5" s="61" t="s">
        <v>121</v>
      </c>
      <c r="BO5" s="61" t="s">
        <v>111</v>
      </c>
      <c r="BP5" s="61" t="s">
        <v>112</v>
      </c>
      <c r="BQ5" s="61" t="s">
        <v>113</v>
      </c>
      <c r="BR5" s="61" t="s">
        <v>114</v>
      </c>
      <c r="BS5" s="61" t="s">
        <v>115</v>
      </c>
      <c r="BT5" s="61" t="s">
        <v>116</v>
      </c>
      <c r="BU5" s="61" t="s">
        <v>117</v>
      </c>
      <c r="BV5" s="61" t="s">
        <v>118</v>
      </c>
      <c r="BW5" s="61" t="s">
        <v>119</v>
      </c>
      <c r="BX5" s="61" t="s">
        <v>120</v>
      </c>
      <c r="BY5" s="61" t="s">
        <v>121</v>
      </c>
      <c r="BZ5" s="61" t="s">
        <v>111</v>
      </c>
      <c r="CA5" s="61" t="s">
        <v>112</v>
      </c>
      <c r="CB5" s="61" t="s">
        <v>113</v>
      </c>
      <c r="CC5" s="61" t="s">
        <v>122</v>
      </c>
      <c r="CD5" s="61" t="s">
        <v>115</v>
      </c>
      <c r="CE5" s="61" t="s">
        <v>116</v>
      </c>
      <c r="CF5" s="61" t="s">
        <v>117</v>
      </c>
      <c r="CG5" s="61" t="s">
        <v>118</v>
      </c>
      <c r="CH5" s="61" t="s">
        <v>119</v>
      </c>
      <c r="CI5" s="61" t="s">
        <v>120</v>
      </c>
      <c r="CJ5" s="61" t="s">
        <v>121</v>
      </c>
      <c r="CK5" s="61" t="s">
        <v>123</v>
      </c>
      <c r="CL5" s="61" t="s">
        <v>112</v>
      </c>
      <c r="CM5" s="61" t="s">
        <v>113</v>
      </c>
      <c r="CN5" s="61" t="s">
        <v>124</v>
      </c>
      <c r="CO5" s="61" t="s">
        <v>115</v>
      </c>
      <c r="CP5" s="61" t="s">
        <v>116</v>
      </c>
      <c r="CQ5" s="61" t="s">
        <v>117</v>
      </c>
      <c r="CR5" s="61" t="s">
        <v>118</v>
      </c>
      <c r="CS5" s="61" t="s">
        <v>119</v>
      </c>
      <c r="CT5" s="61" t="s">
        <v>120</v>
      </c>
      <c r="CU5" s="61" t="s">
        <v>121</v>
      </c>
      <c r="CV5" s="61" t="s">
        <v>125</v>
      </c>
      <c r="CW5" s="61" t="s">
        <v>126</v>
      </c>
      <c r="CX5" s="61" t="s">
        <v>113</v>
      </c>
      <c r="CY5" s="61" t="s">
        <v>114</v>
      </c>
      <c r="CZ5" s="61" t="s">
        <v>115</v>
      </c>
      <c r="DA5" s="61" t="s">
        <v>116</v>
      </c>
      <c r="DB5" s="61" t="s">
        <v>117</v>
      </c>
      <c r="DC5" s="61" t="s">
        <v>118</v>
      </c>
      <c r="DD5" s="61" t="s">
        <v>119</v>
      </c>
      <c r="DE5" s="61" t="s">
        <v>120</v>
      </c>
      <c r="DF5" s="61" t="s">
        <v>121</v>
      </c>
      <c r="DG5" s="61" t="s">
        <v>111</v>
      </c>
      <c r="DH5" s="61" t="s">
        <v>112</v>
      </c>
      <c r="DI5" s="61" t="s">
        <v>127</v>
      </c>
      <c r="DJ5" s="61" t="s">
        <v>114</v>
      </c>
      <c r="DK5" s="61" t="s">
        <v>128</v>
      </c>
      <c r="DL5" s="61" t="s">
        <v>116</v>
      </c>
      <c r="DM5" s="61" t="s">
        <v>117</v>
      </c>
      <c r="DN5" s="61" t="s">
        <v>118</v>
      </c>
      <c r="DO5" s="61" t="s">
        <v>119</v>
      </c>
      <c r="DP5" s="61" t="s">
        <v>120</v>
      </c>
      <c r="DQ5" s="61" t="s">
        <v>121</v>
      </c>
      <c r="DR5" s="61" t="s">
        <v>111</v>
      </c>
      <c r="DS5" s="61" t="s">
        <v>126</v>
      </c>
      <c r="DT5" s="61" t="s">
        <v>129</v>
      </c>
      <c r="DU5" s="61" t="s">
        <v>114</v>
      </c>
      <c r="DV5" s="61" t="s">
        <v>130</v>
      </c>
      <c r="DW5" s="61" t="s">
        <v>116</v>
      </c>
      <c r="DX5" s="61" t="s">
        <v>117</v>
      </c>
      <c r="DY5" s="61" t="s">
        <v>118</v>
      </c>
      <c r="DZ5" s="61" t="s">
        <v>119</v>
      </c>
      <c r="EA5" s="61" t="s">
        <v>120</v>
      </c>
      <c r="EB5" s="61" t="s">
        <v>121</v>
      </c>
      <c r="EC5" s="61" t="s">
        <v>111</v>
      </c>
      <c r="ED5" s="61" t="s">
        <v>112</v>
      </c>
      <c r="EE5" s="61" t="s">
        <v>113</v>
      </c>
      <c r="EF5" s="61" t="s">
        <v>114</v>
      </c>
      <c r="EG5" s="61" t="s">
        <v>115</v>
      </c>
      <c r="EH5" s="61" t="s">
        <v>116</v>
      </c>
      <c r="EI5" s="61" t="s">
        <v>117</v>
      </c>
      <c r="EJ5" s="61" t="s">
        <v>118</v>
      </c>
      <c r="EK5" s="61" t="s">
        <v>119</v>
      </c>
      <c r="EL5" s="61" t="s">
        <v>120</v>
      </c>
      <c r="EM5" s="61" t="s">
        <v>131</v>
      </c>
      <c r="EN5" s="61" t="s">
        <v>111</v>
      </c>
      <c r="EO5" s="61" t="s">
        <v>112</v>
      </c>
      <c r="EP5" s="61" t="s">
        <v>113</v>
      </c>
      <c r="EQ5" s="61" t="s">
        <v>114</v>
      </c>
      <c r="ER5" s="61" t="s">
        <v>115</v>
      </c>
      <c r="ES5" s="61" t="s">
        <v>116</v>
      </c>
      <c r="ET5" s="61" t="s">
        <v>117</v>
      </c>
      <c r="EU5" s="61" t="s">
        <v>118</v>
      </c>
      <c r="EV5" s="61" t="s">
        <v>119</v>
      </c>
      <c r="EW5" s="61" t="s">
        <v>120</v>
      </c>
      <c r="EX5" s="61" t="s">
        <v>121</v>
      </c>
    </row>
    <row r="6" spans="1:154" s="66" customFormat="1" x14ac:dyDescent="0.15">
      <c r="A6" s="47" t="s">
        <v>132</v>
      </c>
      <c r="B6" s="62">
        <f>B8</f>
        <v>2017</v>
      </c>
      <c r="C6" s="62">
        <f t="shared" ref="C6:M6" si="2">C8</f>
        <v>222160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2</v>
      </c>
      <c r="H6" s="138" t="str">
        <f>IF(H8&lt;&gt;I8,H8,"")&amp;IF(I8&lt;&gt;J8,I8,"")&amp;"　"&amp;J8</f>
        <v>静岡県袋井市　聖隷袋井市民病院</v>
      </c>
      <c r="I6" s="139"/>
      <c r="J6" s="140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100床以上～200床未満</v>
      </c>
      <c r="O6" s="62" t="str">
        <f>O8</f>
        <v>非設置</v>
      </c>
      <c r="P6" s="62" t="str">
        <f>P8</f>
        <v>指定管理者(代行制)</v>
      </c>
      <c r="Q6" s="63">
        <f t="shared" ref="Q6:AG6" si="3">Q8</f>
        <v>4</v>
      </c>
      <c r="R6" s="62" t="str">
        <f t="shared" si="3"/>
        <v>-</v>
      </c>
      <c r="S6" s="62" t="str">
        <f t="shared" si="3"/>
        <v>訓</v>
      </c>
      <c r="T6" s="62" t="str">
        <f t="shared" si="3"/>
        <v>-</v>
      </c>
      <c r="U6" s="63">
        <f>U8</f>
        <v>87908</v>
      </c>
      <c r="V6" s="63">
        <f>V8</f>
        <v>10245</v>
      </c>
      <c r="W6" s="62" t="str">
        <f>W8</f>
        <v>非該当</v>
      </c>
      <c r="X6" s="62" t="str">
        <f t="shared" si="3"/>
        <v>１５：１</v>
      </c>
      <c r="Y6" s="63">
        <f t="shared" si="3"/>
        <v>100</v>
      </c>
      <c r="Z6" s="63">
        <f t="shared" si="3"/>
        <v>50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150</v>
      </c>
      <c r="AE6" s="63">
        <f t="shared" si="3"/>
        <v>100</v>
      </c>
      <c r="AF6" s="63">
        <f t="shared" si="3"/>
        <v>50</v>
      </c>
      <c r="AG6" s="63">
        <f t="shared" si="3"/>
        <v>150</v>
      </c>
      <c r="AH6" s="64">
        <f>IF(AH8="-",NA(),AH8)</f>
        <v>96.1</v>
      </c>
      <c r="AI6" s="64">
        <f t="shared" ref="AI6:AQ6" si="4">IF(AI8="-",NA(),AI8)</f>
        <v>99.9</v>
      </c>
      <c r="AJ6" s="64">
        <f t="shared" si="4"/>
        <v>106.2</v>
      </c>
      <c r="AK6" s="64">
        <f t="shared" si="4"/>
        <v>104.9</v>
      </c>
      <c r="AL6" s="64">
        <f t="shared" si="4"/>
        <v>106.5</v>
      </c>
      <c r="AM6" s="64">
        <f t="shared" si="4"/>
        <v>97.7</v>
      </c>
      <c r="AN6" s="64">
        <f t="shared" si="4"/>
        <v>96.9</v>
      </c>
      <c r="AO6" s="64">
        <f t="shared" si="4"/>
        <v>98.3</v>
      </c>
      <c r="AP6" s="64">
        <f t="shared" si="4"/>
        <v>96.7</v>
      </c>
      <c r="AQ6" s="64">
        <f t="shared" si="4"/>
        <v>96.6</v>
      </c>
      <c r="AR6" s="64" t="str">
        <f>IF(AR8="-","【-】","【"&amp;SUBSTITUTE(TEXT(AR8,"#,##0.0"),"-","△")&amp;"】")</f>
        <v>【98.5】</v>
      </c>
      <c r="AS6" s="64">
        <f>IF(AS8="-",NA(),AS8)</f>
        <v>36.6</v>
      </c>
      <c r="AT6" s="64">
        <f t="shared" ref="AT6:BB6" si="5">IF(AT8="-",NA(),AT8)</f>
        <v>56.1</v>
      </c>
      <c r="AU6" s="64">
        <f t="shared" si="5"/>
        <v>70.8</v>
      </c>
      <c r="AV6" s="64">
        <f t="shared" si="5"/>
        <v>79.099999999999994</v>
      </c>
      <c r="AW6" s="64">
        <f t="shared" si="5"/>
        <v>84.2</v>
      </c>
      <c r="AX6" s="64">
        <f t="shared" si="5"/>
        <v>82.5</v>
      </c>
      <c r="AY6" s="64">
        <f t="shared" si="5"/>
        <v>85.4</v>
      </c>
      <c r="AZ6" s="64">
        <f t="shared" si="5"/>
        <v>85.3</v>
      </c>
      <c r="BA6" s="64">
        <f t="shared" si="5"/>
        <v>84.2</v>
      </c>
      <c r="BB6" s="64">
        <f t="shared" si="5"/>
        <v>83.9</v>
      </c>
      <c r="BC6" s="64" t="str">
        <f>IF(BC8="-","【-】","【"&amp;SUBSTITUTE(TEXT(BC8,"#,##0.0"),"-","△")&amp;"】")</f>
        <v>【89.7】</v>
      </c>
      <c r="BD6" s="64">
        <f>IF(BD8="-",NA(),BD8)</f>
        <v>10.7</v>
      </c>
      <c r="BE6" s="64">
        <f t="shared" ref="BE6:BM6" si="6">IF(BE8="-",NA(),BE8)</f>
        <v>3.5</v>
      </c>
      <c r="BF6" s="64">
        <f t="shared" si="6"/>
        <v>0</v>
      </c>
      <c r="BG6" s="64">
        <f t="shared" si="6"/>
        <v>0</v>
      </c>
      <c r="BH6" s="64">
        <f t="shared" si="6"/>
        <v>0</v>
      </c>
      <c r="BI6" s="64">
        <f t="shared" si="6"/>
        <v>91.2</v>
      </c>
      <c r="BJ6" s="64">
        <f t="shared" si="6"/>
        <v>112.9</v>
      </c>
      <c r="BK6" s="64">
        <f t="shared" si="6"/>
        <v>118.9</v>
      </c>
      <c r="BL6" s="64">
        <f t="shared" si="6"/>
        <v>119.5</v>
      </c>
      <c r="BM6" s="64">
        <f t="shared" si="6"/>
        <v>116.9</v>
      </c>
      <c r="BN6" s="64" t="str">
        <f>IF(BN8="-","【-】","【"&amp;SUBSTITUTE(TEXT(BN8,"#,##0.0"),"-","△")&amp;"】")</f>
        <v>【64.7】</v>
      </c>
      <c r="BO6" s="64">
        <f>IF(BO8="-",NA(),BO8)</f>
        <v>52.9</v>
      </c>
      <c r="BP6" s="64">
        <f t="shared" ref="BP6:BX6" si="7">IF(BP8="-",NA(),BP8)</f>
        <v>61.1</v>
      </c>
      <c r="BQ6" s="64">
        <f t="shared" si="7"/>
        <v>65.3</v>
      </c>
      <c r="BR6" s="64">
        <f t="shared" si="7"/>
        <v>65.3</v>
      </c>
      <c r="BS6" s="64">
        <f t="shared" si="7"/>
        <v>78.5</v>
      </c>
      <c r="BT6" s="64">
        <f t="shared" si="7"/>
        <v>68.599999999999994</v>
      </c>
      <c r="BU6" s="64">
        <f t="shared" si="7"/>
        <v>68.3</v>
      </c>
      <c r="BV6" s="64">
        <f t="shared" si="7"/>
        <v>67.900000000000006</v>
      </c>
      <c r="BW6" s="64">
        <f t="shared" si="7"/>
        <v>69.8</v>
      </c>
      <c r="BX6" s="64">
        <f t="shared" si="7"/>
        <v>69.7</v>
      </c>
      <c r="BY6" s="64" t="str">
        <f>IF(BY8="-","【-】","【"&amp;SUBSTITUTE(TEXT(BY8,"#,##0.0"),"-","△")&amp;"】")</f>
        <v>【74.8】</v>
      </c>
      <c r="BZ6" s="65">
        <f>IF(BZ8="-",NA(),BZ8)</f>
        <v>20264</v>
      </c>
      <c r="CA6" s="65">
        <f t="shared" ref="CA6:CI6" si="8">IF(CA8="-",NA(),CA8)</f>
        <v>20569</v>
      </c>
      <c r="CB6" s="65">
        <f t="shared" si="8"/>
        <v>22284</v>
      </c>
      <c r="CC6" s="65">
        <f t="shared" si="8"/>
        <v>22971</v>
      </c>
      <c r="CD6" s="65">
        <f t="shared" si="8"/>
        <v>24525</v>
      </c>
      <c r="CE6" s="65">
        <f t="shared" si="8"/>
        <v>23475</v>
      </c>
      <c r="CF6" s="65">
        <f t="shared" si="8"/>
        <v>32431</v>
      </c>
      <c r="CG6" s="65">
        <f t="shared" si="8"/>
        <v>32532</v>
      </c>
      <c r="CH6" s="65">
        <f t="shared" si="8"/>
        <v>33492</v>
      </c>
      <c r="CI6" s="65">
        <f t="shared" si="8"/>
        <v>34136</v>
      </c>
      <c r="CJ6" s="64" t="str">
        <f>IF(CJ8="-","【-】","【"&amp;SUBSTITUTE(TEXT(CJ8,"#,##0"),"-","△")&amp;"】")</f>
        <v>【50,718】</v>
      </c>
      <c r="CK6" s="65">
        <f>IF(CK8="-",NA(),CK8)</f>
        <v>7606</v>
      </c>
      <c r="CL6" s="65">
        <f t="shared" ref="CL6:CT6" si="9">IF(CL8="-",NA(),CL8)</f>
        <v>6217</v>
      </c>
      <c r="CM6" s="65">
        <f t="shared" si="9"/>
        <v>6210</v>
      </c>
      <c r="CN6" s="65">
        <f t="shared" si="9"/>
        <v>6109</v>
      </c>
      <c r="CO6" s="65">
        <f t="shared" si="9"/>
        <v>6077</v>
      </c>
      <c r="CP6" s="65">
        <f t="shared" si="9"/>
        <v>8603</v>
      </c>
      <c r="CQ6" s="65">
        <f t="shared" si="9"/>
        <v>9726</v>
      </c>
      <c r="CR6" s="65">
        <f t="shared" si="9"/>
        <v>10037</v>
      </c>
      <c r="CS6" s="65">
        <f t="shared" si="9"/>
        <v>9976</v>
      </c>
      <c r="CT6" s="65">
        <f t="shared" si="9"/>
        <v>10130</v>
      </c>
      <c r="CU6" s="64" t="str">
        <f>IF(CU8="-","【-】","【"&amp;SUBSTITUTE(TEXT(CU8,"#,##0"),"-","△")&amp;"】")</f>
        <v>【14,202】</v>
      </c>
      <c r="CV6" s="64">
        <f>IF(CV8="-",NA(),CV8)</f>
        <v>144.30000000000001</v>
      </c>
      <c r="CW6" s="64">
        <f t="shared" ref="CW6:DE6" si="10">IF(CW8="-",NA(),CW8)</f>
        <v>102.9</v>
      </c>
      <c r="CX6" s="64">
        <f t="shared" si="10"/>
        <v>91.2</v>
      </c>
      <c r="CY6" s="64">
        <f t="shared" si="10"/>
        <v>85.4</v>
      </c>
      <c r="CZ6" s="64">
        <f t="shared" si="10"/>
        <v>84.3</v>
      </c>
      <c r="DA6" s="64">
        <f t="shared" si="10"/>
        <v>65</v>
      </c>
      <c r="DB6" s="64">
        <f t="shared" si="10"/>
        <v>62.1</v>
      </c>
      <c r="DC6" s="64">
        <f t="shared" si="10"/>
        <v>62.5</v>
      </c>
      <c r="DD6" s="64">
        <f t="shared" si="10"/>
        <v>63.4</v>
      </c>
      <c r="DE6" s="64">
        <f t="shared" si="10"/>
        <v>63.4</v>
      </c>
      <c r="DF6" s="64" t="str">
        <f>IF(DF8="-","【-】","【"&amp;SUBSTITUTE(TEXT(DF8,"#,##0.0"),"-","△")&amp;"】")</f>
        <v>【55.0】</v>
      </c>
      <c r="DG6" s="64">
        <f>IF(DG8="-",NA(),DG8)</f>
        <v>11.3</v>
      </c>
      <c r="DH6" s="64">
        <f t="shared" ref="DH6:DP6" si="11">IF(DH8="-",NA(),DH8)</f>
        <v>10.1</v>
      </c>
      <c r="DI6" s="64">
        <f t="shared" si="11"/>
        <v>8.9</v>
      </c>
      <c r="DJ6" s="64">
        <f t="shared" si="11"/>
        <v>8</v>
      </c>
      <c r="DK6" s="64">
        <f t="shared" si="11"/>
        <v>8</v>
      </c>
      <c r="DL6" s="64">
        <f t="shared" si="11"/>
        <v>19</v>
      </c>
      <c r="DM6" s="64">
        <f t="shared" si="11"/>
        <v>18.899999999999999</v>
      </c>
      <c r="DN6" s="64">
        <f t="shared" si="11"/>
        <v>19</v>
      </c>
      <c r="DO6" s="64">
        <f t="shared" si="11"/>
        <v>18.7</v>
      </c>
      <c r="DP6" s="64">
        <f t="shared" si="11"/>
        <v>18.3</v>
      </c>
      <c r="DQ6" s="64" t="str">
        <f>IF(DQ8="-","【-】","【"&amp;SUBSTITUTE(TEXT(DQ8,"#,##0.0"),"-","△")&amp;"】")</f>
        <v>【24.3】</v>
      </c>
      <c r="DR6" s="64">
        <f>IF(DR8="-",NA(),DR8)</f>
        <v>4</v>
      </c>
      <c r="DS6" s="64">
        <f t="shared" ref="DS6:EA6" si="12">IF(DS8="-",NA(),DS8)</f>
        <v>4.5</v>
      </c>
      <c r="DT6" s="64">
        <f t="shared" si="12"/>
        <v>9.5</v>
      </c>
      <c r="DU6" s="64">
        <f t="shared" si="12"/>
        <v>15.1</v>
      </c>
      <c r="DV6" s="64">
        <f t="shared" si="12"/>
        <v>17.5</v>
      </c>
      <c r="DW6" s="64">
        <f t="shared" si="12"/>
        <v>43.9</v>
      </c>
      <c r="DX6" s="64">
        <f t="shared" si="12"/>
        <v>52.2</v>
      </c>
      <c r="DY6" s="64">
        <f t="shared" si="12"/>
        <v>52.4</v>
      </c>
      <c r="DZ6" s="64">
        <f t="shared" si="12"/>
        <v>52.5</v>
      </c>
      <c r="EA6" s="64">
        <f t="shared" si="12"/>
        <v>53.5</v>
      </c>
      <c r="EB6" s="64" t="str">
        <f>IF(EB8="-","【-】","【"&amp;SUBSTITUTE(TEXT(EB8,"#,##0.0"),"-","△")&amp;"】")</f>
        <v>【51.6】</v>
      </c>
      <c r="EC6" s="64">
        <f>IF(EC8="-",NA(),EC8)</f>
        <v>8.1</v>
      </c>
      <c r="ED6" s="64">
        <f t="shared" ref="ED6:EL6" si="13">IF(ED8="-",NA(),ED8)</f>
        <v>12.8</v>
      </c>
      <c r="EE6" s="64">
        <f t="shared" si="13"/>
        <v>21.2</v>
      </c>
      <c r="EF6" s="64">
        <f t="shared" si="13"/>
        <v>33.9</v>
      </c>
      <c r="EG6" s="64">
        <f t="shared" si="13"/>
        <v>23.3</v>
      </c>
      <c r="EH6" s="64">
        <f t="shared" si="13"/>
        <v>59.1</v>
      </c>
      <c r="EI6" s="64">
        <f t="shared" si="13"/>
        <v>69.599999999999994</v>
      </c>
      <c r="EJ6" s="64">
        <f t="shared" si="13"/>
        <v>69.2</v>
      </c>
      <c r="EK6" s="64">
        <f t="shared" si="13"/>
        <v>69.7</v>
      </c>
      <c r="EL6" s="64">
        <f t="shared" si="13"/>
        <v>71.3</v>
      </c>
      <c r="EM6" s="64" t="str">
        <f>IF(EM8="-","【-】","【"&amp;SUBSTITUTE(TEXT(EM8,"#,##0.0"),"-","△")&amp;"】")</f>
        <v>【67.6】</v>
      </c>
      <c r="EN6" s="65">
        <f>IF(EN8="-",NA(),EN8)</f>
        <v>9000000</v>
      </c>
      <c r="EO6" s="65">
        <f t="shared" ref="EO6:EW6" si="14">IF(EO8="-",NA(),EO8)</f>
        <v>11731140</v>
      </c>
      <c r="EP6" s="65">
        <f t="shared" si="14"/>
        <v>12487860</v>
      </c>
      <c r="EQ6" s="65">
        <f t="shared" si="14"/>
        <v>8331760</v>
      </c>
      <c r="ER6" s="65">
        <f t="shared" si="14"/>
        <v>9633220</v>
      </c>
      <c r="ES6" s="65">
        <f t="shared" si="14"/>
        <v>34462126</v>
      </c>
      <c r="ET6" s="65">
        <f t="shared" si="14"/>
        <v>35115689</v>
      </c>
      <c r="EU6" s="65">
        <f t="shared" si="14"/>
        <v>35730958</v>
      </c>
      <c r="EV6" s="65">
        <f t="shared" si="14"/>
        <v>37752628</v>
      </c>
      <c r="EW6" s="65">
        <f t="shared" si="14"/>
        <v>39094598</v>
      </c>
      <c r="EX6" s="65" t="str">
        <f>IF(EX8="-","【-】","【"&amp;SUBSTITUTE(TEXT(EX8,"#,##0"),"-","△")&amp;"】")</f>
        <v>【45,442,498】</v>
      </c>
    </row>
    <row r="7" spans="1:154" s="66" customFormat="1" x14ac:dyDescent="0.15">
      <c r="A7" s="47" t="s">
        <v>133</v>
      </c>
      <c r="B7" s="62">
        <f t="shared" ref="B7:AG7" si="15">B8</f>
        <v>2017</v>
      </c>
      <c r="C7" s="62">
        <f t="shared" si="15"/>
        <v>222160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2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100床以上～200床未満</v>
      </c>
      <c r="O7" s="62" t="str">
        <f>O8</f>
        <v>非設置</v>
      </c>
      <c r="P7" s="62" t="str">
        <f>P8</f>
        <v>指定管理者(代行制)</v>
      </c>
      <c r="Q7" s="63">
        <f t="shared" si="15"/>
        <v>4</v>
      </c>
      <c r="R7" s="62" t="str">
        <f t="shared" si="15"/>
        <v>-</v>
      </c>
      <c r="S7" s="62" t="str">
        <f t="shared" si="15"/>
        <v>訓</v>
      </c>
      <c r="T7" s="62" t="str">
        <f t="shared" si="15"/>
        <v>-</v>
      </c>
      <c r="U7" s="63">
        <f>U8</f>
        <v>87908</v>
      </c>
      <c r="V7" s="63">
        <f>V8</f>
        <v>10245</v>
      </c>
      <c r="W7" s="62" t="str">
        <f>W8</f>
        <v>非該当</v>
      </c>
      <c r="X7" s="62" t="str">
        <f t="shared" si="15"/>
        <v>１５：１</v>
      </c>
      <c r="Y7" s="63">
        <f t="shared" si="15"/>
        <v>100</v>
      </c>
      <c r="Z7" s="63">
        <f t="shared" si="15"/>
        <v>50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150</v>
      </c>
      <c r="AE7" s="63">
        <f t="shared" si="15"/>
        <v>100</v>
      </c>
      <c r="AF7" s="63">
        <f t="shared" si="15"/>
        <v>50</v>
      </c>
      <c r="AG7" s="63">
        <f t="shared" si="15"/>
        <v>150</v>
      </c>
      <c r="AH7" s="64">
        <f>AH8</f>
        <v>96.1</v>
      </c>
      <c r="AI7" s="64">
        <f t="shared" ref="AI7:AQ7" si="16">AI8</f>
        <v>99.9</v>
      </c>
      <c r="AJ7" s="64">
        <f t="shared" si="16"/>
        <v>106.2</v>
      </c>
      <c r="AK7" s="64">
        <f t="shared" si="16"/>
        <v>104.9</v>
      </c>
      <c r="AL7" s="64">
        <f t="shared" si="16"/>
        <v>106.5</v>
      </c>
      <c r="AM7" s="64">
        <f t="shared" si="16"/>
        <v>97.7</v>
      </c>
      <c r="AN7" s="64">
        <f t="shared" si="16"/>
        <v>96.9</v>
      </c>
      <c r="AO7" s="64">
        <f t="shared" si="16"/>
        <v>98.3</v>
      </c>
      <c r="AP7" s="64">
        <f t="shared" si="16"/>
        <v>96.7</v>
      </c>
      <c r="AQ7" s="64">
        <f t="shared" si="16"/>
        <v>96.6</v>
      </c>
      <c r="AR7" s="64"/>
      <c r="AS7" s="64">
        <f>AS8</f>
        <v>36.6</v>
      </c>
      <c r="AT7" s="64">
        <f t="shared" ref="AT7:BB7" si="17">AT8</f>
        <v>56.1</v>
      </c>
      <c r="AU7" s="64">
        <f t="shared" si="17"/>
        <v>70.8</v>
      </c>
      <c r="AV7" s="64">
        <f t="shared" si="17"/>
        <v>79.099999999999994</v>
      </c>
      <c r="AW7" s="64">
        <f t="shared" si="17"/>
        <v>84.2</v>
      </c>
      <c r="AX7" s="64">
        <f t="shared" si="17"/>
        <v>82.5</v>
      </c>
      <c r="AY7" s="64">
        <f t="shared" si="17"/>
        <v>85.4</v>
      </c>
      <c r="AZ7" s="64">
        <f t="shared" si="17"/>
        <v>85.3</v>
      </c>
      <c r="BA7" s="64">
        <f t="shared" si="17"/>
        <v>84.2</v>
      </c>
      <c r="BB7" s="64">
        <f t="shared" si="17"/>
        <v>83.9</v>
      </c>
      <c r="BC7" s="64"/>
      <c r="BD7" s="64">
        <f>BD8</f>
        <v>10.7</v>
      </c>
      <c r="BE7" s="64">
        <f t="shared" ref="BE7:BM7" si="18">BE8</f>
        <v>3.5</v>
      </c>
      <c r="BF7" s="64">
        <f t="shared" si="18"/>
        <v>0</v>
      </c>
      <c r="BG7" s="64">
        <f t="shared" si="18"/>
        <v>0</v>
      </c>
      <c r="BH7" s="64">
        <f t="shared" si="18"/>
        <v>0</v>
      </c>
      <c r="BI7" s="64">
        <f t="shared" si="18"/>
        <v>91.2</v>
      </c>
      <c r="BJ7" s="64">
        <f t="shared" si="18"/>
        <v>112.9</v>
      </c>
      <c r="BK7" s="64">
        <f t="shared" si="18"/>
        <v>118.9</v>
      </c>
      <c r="BL7" s="64">
        <f t="shared" si="18"/>
        <v>119.5</v>
      </c>
      <c r="BM7" s="64">
        <f t="shared" si="18"/>
        <v>116.9</v>
      </c>
      <c r="BN7" s="64"/>
      <c r="BO7" s="64">
        <f>BO8</f>
        <v>52.9</v>
      </c>
      <c r="BP7" s="64">
        <f t="shared" ref="BP7:BX7" si="19">BP8</f>
        <v>61.1</v>
      </c>
      <c r="BQ7" s="64">
        <f t="shared" si="19"/>
        <v>65.3</v>
      </c>
      <c r="BR7" s="64">
        <f t="shared" si="19"/>
        <v>65.3</v>
      </c>
      <c r="BS7" s="64">
        <f t="shared" si="19"/>
        <v>78.5</v>
      </c>
      <c r="BT7" s="64">
        <f t="shared" si="19"/>
        <v>68.599999999999994</v>
      </c>
      <c r="BU7" s="64">
        <f t="shared" si="19"/>
        <v>68.3</v>
      </c>
      <c r="BV7" s="64">
        <f t="shared" si="19"/>
        <v>67.900000000000006</v>
      </c>
      <c r="BW7" s="64">
        <f t="shared" si="19"/>
        <v>69.8</v>
      </c>
      <c r="BX7" s="64">
        <f t="shared" si="19"/>
        <v>69.7</v>
      </c>
      <c r="BY7" s="64"/>
      <c r="BZ7" s="65">
        <f>BZ8</f>
        <v>20264</v>
      </c>
      <c r="CA7" s="65">
        <f t="shared" ref="CA7:CI7" si="20">CA8</f>
        <v>20569</v>
      </c>
      <c r="CB7" s="65">
        <f t="shared" si="20"/>
        <v>22284</v>
      </c>
      <c r="CC7" s="65">
        <f t="shared" si="20"/>
        <v>22971</v>
      </c>
      <c r="CD7" s="65">
        <f t="shared" si="20"/>
        <v>24525</v>
      </c>
      <c r="CE7" s="65">
        <f t="shared" si="20"/>
        <v>23475</v>
      </c>
      <c r="CF7" s="65">
        <f t="shared" si="20"/>
        <v>32431</v>
      </c>
      <c r="CG7" s="65">
        <f t="shared" si="20"/>
        <v>32532</v>
      </c>
      <c r="CH7" s="65">
        <f t="shared" si="20"/>
        <v>33492</v>
      </c>
      <c r="CI7" s="65">
        <f t="shared" si="20"/>
        <v>34136</v>
      </c>
      <c r="CJ7" s="64"/>
      <c r="CK7" s="65">
        <f>CK8</f>
        <v>7606</v>
      </c>
      <c r="CL7" s="65">
        <f t="shared" ref="CL7:CT7" si="21">CL8</f>
        <v>6217</v>
      </c>
      <c r="CM7" s="65">
        <f t="shared" si="21"/>
        <v>6210</v>
      </c>
      <c r="CN7" s="65">
        <f t="shared" si="21"/>
        <v>6109</v>
      </c>
      <c r="CO7" s="65">
        <f t="shared" si="21"/>
        <v>6077</v>
      </c>
      <c r="CP7" s="65">
        <f t="shared" si="21"/>
        <v>8603</v>
      </c>
      <c r="CQ7" s="65">
        <f t="shared" si="21"/>
        <v>9726</v>
      </c>
      <c r="CR7" s="65">
        <f t="shared" si="21"/>
        <v>10037</v>
      </c>
      <c r="CS7" s="65">
        <f t="shared" si="21"/>
        <v>9976</v>
      </c>
      <c r="CT7" s="65">
        <f t="shared" si="21"/>
        <v>10130</v>
      </c>
      <c r="CU7" s="64"/>
      <c r="CV7" s="64">
        <f>CV8</f>
        <v>144.30000000000001</v>
      </c>
      <c r="CW7" s="64">
        <f t="shared" ref="CW7:DE7" si="22">CW8</f>
        <v>102.9</v>
      </c>
      <c r="CX7" s="64">
        <f t="shared" si="22"/>
        <v>91.2</v>
      </c>
      <c r="CY7" s="64">
        <f t="shared" si="22"/>
        <v>85.4</v>
      </c>
      <c r="CZ7" s="64">
        <f t="shared" si="22"/>
        <v>84.3</v>
      </c>
      <c r="DA7" s="64">
        <f t="shared" si="22"/>
        <v>65</v>
      </c>
      <c r="DB7" s="64">
        <f t="shared" si="22"/>
        <v>62.1</v>
      </c>
      <c r="DC7" s="64">
        <f t="shared" si="22"/>
        <v>62.5</v>
      </c>
      <c r="DD7" s="64">
        <f t="shared" si="22"/>
        <v>63.4</v>
      </c>
      <c r="DE7" s="64">
        <f t="shared" si="22"/>
        <v>63.4</v>
      </c>
      <c r="DF7" s="64"/>
      <c r="DG7" s="64">
        <f>DG8</f>
        <v>11.3</v>
      </c>
      <c r="DH7" s="64">
        <f t="shared" ref="DH7:DP7" si="23">DH8</f>
        <v>10.1</v>
      </c>
      <c r="DI7" s="64">
        <f t="shared" si="23"/>
        <v>8.9</v>
      </c>
      <c r="DJ7" s="64">
        <f t="shared" si="23"/>
        <v>8</v>
      </c>
      <c r="DK7" s="64">
        <f t="shared" si="23"/>
        <v>8</v>
      </c>
      <c r="DL7" s="64">
        <f t="shared" si="23"/>
        <v>19</v>
      </c>
      <c r="DM7" s="64">
        <f t="shared" si="23"/>
        <v>18.899999999999999</v>
      </c>
      <c r="DN7" s="64">
        <f t="shared" si="23"/>
        <v>19</v>
      </c>
      <c r="DO7" s="64">
        <f t="shared" si="23"/>
        <v>18.7</v>
      </c>
      <c r="DP7" s="64">
        <f t="shared" si="23"/>
        <v>18.3</v>
      </c>
      <c r="DQ7" s="64"/>
      <c r="DR7" s="64">
        <f>DR8</f>
        <v>4</v>
      </c>
      <c r="DS7" s="64">
        <f t="shared" ref="DS7:EA7" si="24">DS8</f>
        <v>4.5</v>
      </c>
      <c r="DT7" s="64">
        <f t="shared" si="24"/>
        <v>9.5</v>
      </c>
      <c r="DU7" s="64">
        <f t="shared" si="24"/>
        <v>15.1</v>
      </c>
      <c r="DV7" s="64">
        <f t="shared" si="24"/>
        <v>17.5</v>
      </c>
      <c r="DW7" s="64">
        <f t="shared" si="24"/>
        <v>43.9</v>
      </c>
      <c r="DX7" s="64">
        <f t="shared" si="24"/>
        <v>52.2</v>
      </c>
      <c r="DY7" s="64">
        <f t="shared" si="24"/>
        <v>52.4</v>
      </c>
      <c r="DZ7" s="64">
        <f t="shared" si="24"/>
        <v>52.5</v>
      </c>
      <c r="EA7" s="64">
        <f t="shared" si="24"/>
        <v>53.5</v>
      </c>
      <c r="EB7" s="64"/>
      <c r="EC7" s="64">
        <f>EC8</f>
        <v>8.1</v>
      </c>
      <c r="ED7" s="64">
        <f t="shared" ref="ED7:EL7" si="25">ED8</f>
        <v>12.8</v>
      </c>
      <c r="EE7" s="64">
        <f t="shared" si="25"/>
        <v>21.2</v>
      </c>
      <c r="EF7" s="64">
        <f t="shared" si="25"/>
        <v>33.9</v>
      </c>
      <c r="EG7" s="64">
        <f t="shared" si="25"/>
        <v>23.3</v>
      </c>
      <c r="EH7" s="64">
        <f t="shared" si="25"/>
        <v>59.1</v>
      </c>
      <c r="EI7" s="64">
        <f t="shared" si="25"/>
        <v>69.599999999999994</v>
      </c>
      <c r="EJ7" s="64">
        <f t="shared" si="25"/>
        <v>69.2</v>
      </c>
      <c r="EK7" s="64">
        <f t="shared" si="25"/>
        <v>69.7</v>
      </c>
      <c r="EL7" s="64">
        <f t="shared" si="25"/>
        <v>71.3</v>
      </c>
      <c r="EM7" s="64"/>
      <c r="EN7" s="65">
        <f>EN8</f>
        <v>9000000</v>
      </c>
      <c r="EO7" s="65">
        <f t="shared" ref="EO7:EW7" si="26">EO8</f>
        <v>11731140</v>
      </c>
      <c r="EP7" s="65">
        <f t="shared" si="26"/>
        <v>12487860</v>
      </c>
      <c r="EQ7" s="65">
        <f t="shared" si="26"/>
        <v>8331760</v>
      </c>
      <c r="ER7" s="65">
        <f t="shared" si="26"/>
        <v>9633220</v>
      </c>
      <c r="ES7" s="65">
        <f t="shared" si="26"/>
        <v>34462126</v>
      </c>
      <c r="ET7" s="65">
        <f t="shared" si="26"/>
        <v>35115689</v>
      </c>
      <c r="EU7" s="65">
        <f t="shared" si="26"/>
        <v>35730958</v>
      </c>
      <c r="EV7" s="65">
        <f t="shared" si="26"/>
        <v>37752628</v>
      </c>
      <c r="EW7" s="65">
        <f t="shared" si="26"/>
        <v>39094598</v>
      </c>
      <c r="EX7" s="65"/>
    </row>
    <row r="8" spans="1:154" s="66" customFormat="1" x14ac:dyDescent="0.15">
      <c r="A8" s="47"/>
      <c r="B8" s="67">
        <v>2017</v>
      </c>
      <c r="C8" s="67">
        <v>222160</v>
      </c>
      <c r="D8" s="67">
        <v>46</v>
      </c>
      <c r="E8" s="67">
        <v>6</v>
      </c>
      <c r="F8" s="67">
        <v>0</v>
      </c>
      <c r="G8" s="67">
        <v>2</v>
      </c>
      <c r="H8" s="67" t="s">
        <v>134</v>
      </c>
      <c r="I8" s="67" t="s">
        <v>135</v>
      </c>
      <c r="J8" s="67" t="s">
        <v>136</v>
      </c>
      <c r="K8" s="67" t="s">
        <v>137</v>
      </c>
      <c r="L8" s="67" t="s">
        <v>138</v>
      </c>
      <c r="M8" s="67" t="s">
        <v>139</v>
      </c>
      <c r="N8" s="67" t="s">
        <v>140</v>
      </c>
      <c r="O8" s="67" t="s">
        <v>141</v>
      </c>
      <c r="P8" s="67" t="s">
        <v>142</v>
      </c>
      <c r="Q8" s="68">
        <v>4</v>
      </c>
      <c r="R8" s="67" t="s">
        <v>143</v>
      </c>
      <c r="S8" s="67" t="s">
        <v>144</v>
      </c>
      <c r="T8" s="67" t="s">
        <v>143</v>
      </c>
      <c r="U8" s="68">
        <v>87908</v>
      </c>
      <c r="V8" s="68">
        <v>10245</v>
      </c>
      <c r="W8" s="67" t="s">
        <v>145</v>
      </c>
      <c r="X8" s="69" t="s">
        <v>146</v>
      </c>
      <c r="Y8" s="68">
        <v>100</v>
      </c>
      <c r="Z8" s="68">
        <v>50</v>
      </c>
      <c r="AA8" s="68" t="s">
        <v>143</v>
      </c>
      <c r="AB8" s="68" t="s">
        <v>143</v>
      </c>
      <c r="AC8" s="68" t="s">
        <v>143</v>
      </c>
      <c r="AD8" s="68">
        <v>150</v>
      </c>
      <c r="AE8" s="68">
        <v>100</v>
      </c>
      <c r="AF8" s="68">
        <v>50</v>
      </c>
      <c r="AG8" s="68">
        <v>150</v>
      </c>
      <c r="AH8" s="70">
        <v>96.1</v>
      </c>
      <c r="AI8" s="70">
        <v>99.9</v>
      </c>
      <c r="AJ8" s="70">
        <v>106.2</v>
      </c>
      <c r="AK8" s="70">
        <v>104.9</v>
      </c>
      <c r="AL8" s="70">
        <v>106.5</v>
      </c>
      <c r="AM8" s="70">
        <v>97.7</v>
      </c>
      <c r="AN8" s="70">
        <v>96.9</v>
      </c>
      <c r="AO8" s="70">
        <v>98.3</v>
      </c>
      <c r="AP8" s="70">
        <v>96.7</v>
      </c>
      <c r="AQ8" s="70">
        <v>96.6</v>
      </c>
      <c r="AR8" s="70">
        <v>98.5</v>
      </c>
      <c r="AS8" s="70">
        <v>36.6</v>
      </c>
      <c r="AT8" s="70">
        <v>56.1</v>
      </c>
      <c r="AU8" s="70">
        <v>70.8</v>
      </c>
      <c r="AV8" s="70">
        <v>79.099999999999994</v>
      </c>
      <c r="AW8" s="70">
        <v>84.2</v>
      </c>
      <c r="AX8" s="70">
        <v>82.5</v>
      </c>
      <c r="AY8" s="70">
        <v>85.4</v>
      </c>
      <c r="AZ8" s="70">
        <v>85.3</v>
      </c>
      <c r="BA8" s="70">
        <v>84.2</v>
      </c>
      <c r="BB8" s="70">
        <v>83.9</v>
      </c>
      <c r="BC8" s="70">
        <v>89.7</v>
      </c>
      <c r="BD8" s="71">
        <v>10.7</v>
      </c>
      <c r="BE8" s="71">
        <v>3.5</v>
      </c>
      <c r="BF8" s="71">
        <v>0</v>
      </c>
      <c r="BG8" s="71">
        <v>0</v>
      </c>
      <c r="BH8" s="71">
        <v>0</v>
      </c>
      <c r="BI8" s="71">
        <v>91.2</v>
      </c>
      <c r="BJ8" s="71">
        <v>112.9</v>
      </c>
      <c r="BK8" s="71">
        <v>118.9</v>
      </c>
      <c r="BL8" s="71">
        <v>119.5</v>
      </c>
      <c r="BM8" s="71">
        <v>116.9</v>
      </c>
      <c r="BN8" s="71">
        <v>64.7</v>
      </c>
      <c r="BO8" s="70">
        <v>52.9</v>
      </c>
      <c r="BP8" s="70">
        <v>61.1</v>
      </c>
      <c r="BQ8" s="70">
        <v>65.3</v>
      </c>
      <c r="BR8" s="70">
        <v>65.3</v>
      </c>
      <c r="BS8" s="70">
        <v>78.5</v>
      </c>
      <c r="BT8" s="70">
        <v>68.599999999999994</v>
      </c>
      <c r="BU8" s="70">
        <v>68.3</v>
      </c>
      <c r="BV8" s="70">
        <v>67.900000000000006</v>
      </c>
      <c r="BW8" s="70">
        <v>69.8</v>
      </c>
      <c r="BX8" s="70">
        <v>69.7</v>
      </c>
      <c r="BY8" s="70">
        <v>74.8</v>
      </c>
      <c r="BZ8" s="71">
        <v>20264</v>
      </c>
      <c r="CA8" s="71">
        <v>20569</v>
      </c>
      <c r="CB8" s="71">
        <v>22284</v>
      </c>
      <c r="CC8" s="71">
        <v>22971</v>
      </c>
      <c r="CD8" s="71">
        <v>24525</v>
      </c>
      <c r="CE8" s="71">
        <v>23475</v>
      </c>
      <c r="CF8" s="71">
        <v>32431</v>
      </c>
      <c r="CG8" s="71">
        <v>32532</v>
      </c>
      <c r="CH8" s="71">
        <v>33492</v>
      </c>
      <c r="CI8" s="71">
        <v>34136</v>
      </c>
      <c r="CJ8" s="70">
        <v>50718</v>
      </c>
      <c r="CK8" s="71">
        <v>7606</v>
      </c>
      <c r="CL8" s="71">
        <v>6217</v>
      </c>
      <c r="CM8" s="71">
        <v>6210</v>
      </c>
      <c r="CN8" s="71">
        <v>6109</v>
      </c>
      <c r="CO8" s="71">
        <v>6077</v>
      </c>
      <c r="CP8" s="71">
        <v>8603</v>
      </c>
      <c r="CQ8" s="71">
        <v>9726</v>
      </c>
      <c r="CR8" s="71">
        <v>10037</v>
      </c>
      <c r="CS8" s="71">
        <v>9976</v>
      </c>
      <c r="CT8" s="71">
        <v>10130</v>
      </c>
      <c r="CU8" s="70">
        <v>14202</v>
      </c>
      <c r="CV8" s="71">
        <v>144.30000000000001</v>
      </c>
      <c r="CW8" s="71">
        <v>102.9</v>
      </c>
      <c r="CX8" s="71">
        <v>91.2</v>
      </c>
      <c r="CY8" s="71">
        <v>85.4</v>
      </c>
      <c r="CZ8" s="71">
        <v>84.3</v>
      </c>
      <c r="DA8" s="71">
        <v>65</v>
      </c>
      <c r="DB8" s="71">
        <v>62.1</v>
      </c>
      <c r="DC8" s="71">
        <v>62.5</v>
      </c>
      <c r="DD8" s="71">
        <v>63.4</v>
      </c>
      <c r="DE8" s="71">
        <v>63.4</v>
      </c>
      <c r="DF8" s="71">
        <v>55</v>
      </c>
      <c r="DG8" s="71">
        <v>11.3</v>
      </c>
      <c r="DH8" s="71">
        <v>10.1</v>
      </c>
      <c r="DI8" s="71">
        <v>8.9</v>
      </c>
      <c r="DJ8" s="71">
        <v>8</v>
      </c>
      <c r="DK8" s="71">
        <v>8</v>
      </c>
      <c r="DL8" s="71">
        <v>19</v>
      </c>
      <c r="DM8" s="71">
        <v>18.899999999999999</v>
      </c>
      <c r="DN8" s="71">
        <v>19</v>
      </c>
      <c r="DO8" s="71">
        <v>18.7</v>
      </c>
      <c r="DP8" s="71">
        <v>18.3</v>
      </c>
      <c r="DQ8" s="71">
        <v>24.3</v>
      </c>
      <c r="DR8" s="70">
        <v>4</v>
      </c>
      <c r="DS8" s="70">
        <v>4.5</v>
      </c>
      <c r="DT8" s="70">
        <v>9.5</v>
      </c>
      <c r="DU8" s="70">
        <v>15.1</v>
      </c>
      <c r="DV8" s="70">
        <v>17.5</v>
      </c>
      <c r="DW8" s="70">
        <v>43.9</v>
      </c>
      <c r="DX8" s="70">
        <v>52.2</v>
      </c>
      <c r="DY8" s="70">
        <v>52.4</v>
      </c>
      <c r="DZ8" s="70">
        <v>52.5</v>
      </c>
      <c r="EA8" s="70">
        <v>53.5</v>
      </c>
      <c r="EB8" s="70">
        <v>51.6</v>
      </c>
      <c r="EC8" s="70">
        <v>8.1</v>
      </c>
      <c r="ED8" s="70">
        <v>12.8</v>
      </c>
      <c r="EE8" s="70">
        <v>21.2</v>
      </c>
      <c r="EF8" s="70">
        <v>33.9</v>
      </c>
      <c r="EG8" s="70">
        <v>23.3</v>
      </c>
      <c r="EH8" s="70">
        <v>59.1</v>
      </c>
      <c r="EI8" s="70">
        <v>69.599999999999994</v>
      </c>
      <c r="EJ8" s="70">
        <v>69.2</v>
      </c>
      <c r="EK8" s="70">
        <v>69.7</v>
      </c>
      <c r="EL8" s="70">
        <v>71.3</v>
      </c>
      <c r="EM8" s="70">
        <v>67.599999999999994</v>
      </c>
      <c r="EN8" s="71">
        <v>9000000</v>
      </c>
      <c r="EO8" s="71">
        <v>11731140</v>
      </c>
      <c r="EP8" s="71">
        <v>12487860</v>
      </c>
      <c r="EQ8" s="71">
        <v>8331760</v>
      </c>
      <c r="ER8" s="71">
        <v>9633220</v>
      </c>
      <c r="ES8" s="71">
        <v>34462126</v>
      </c>
      <c r="ET8" s="71">
        <v>35115689</v>
      </c>
      <c r="EU8" s="71">
        <v>35730958</v>
      </c>
      <c r="EV8" s="71">
        <v>37752628</v>
      </c>
      <c r="EW8" s="71">
        <v>39094598</v>
      </c>
      <c r="EX8" s="71">
        <v>45442498</v>
      </c>
    </row>
    <row r="9" spans="1:154" x14ac:dyDescent="0.15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 x14ac:dyDescent="0.15">
      <c r="A10" s="76"/>
      <c r="B10" s="76" t="s">
        <v>147</v>
      </c>
      <c r="C10" s="76" t="s">
        <v>148</v>
      </c>
      <c r="D10" s="76" t="s">
        <v>149</v>
      </c>
      <c r="E10" s="76" t="s">
        <v>150</v>
      </c>
      <c r="F10" s="76" t="s">
        <v>151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 x14ac:dyDescent="0.15">
      <c r="A11" s="76" t="s">
        <v>152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 x14ac:dyDescent="0.15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 x14ac:dyDescent="0.15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 x14ac:dyDescent="0.15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 x14ac:dyDescent="0.15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 x14ac:dyDescent="0.15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 x14ac:dyDescent="0.15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 x14ac:dyDescent="0.15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 x14ac:dyDescent="0.15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 x14ac:dyDescent="0.15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袋井市役所</cp:lastModifiedBy>
  <cp:lastPrinted>2019-01-17T04:37:29Z</cp:lastPrinted>
  <dcterms:created xsi:type="dcterms:W3CDTF">2018-12-07T10:43:59Z</dcterms:created>
  <dcterms:modified xsi:type="dcterms:W3CDTF">2019-01-17T04:37:31Z</dcterms:modified>
  <cp:category/>
</cp:coreProperties>
</file>