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81\Desktop\"/>
    </mc:Choice>
  </mc:AlternateContent>
  <workbookProtection workbookAlgorithmName="SHA-512" workbookHashValue="pjklNZcdoy7faYgsrHEJMz1K2+6Skor1OPUfWhD9osaYoY9yxA9mSb4MMYRhA/L+S3KTdyA2vOBSrAON6fS8VQ==" workbookSaltValue="Ano8XZuXYWWf9QWPDwqT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<sst xmlns="http://schemas.openxmlformats.org/spreadsheetml/2006/main" count="240" uniqueCount="126">
  <si>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</si>
  <si>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</si>
  <si>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</si>
  <si>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</si>
  <si>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</si>
  <si>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</si>
  <si>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</si>
  <si>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</si>
  <si>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</si>
  <si>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</si>
  <si>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</si>
  <si>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</si>
  <si>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</si>
  <si>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</si>
  <si>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</si>
  <si>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</si>
  <si>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</si>
  <si>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</si>
  <si>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</si>
  <si>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</si>
  <si>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</si>
  <si>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</si>
  <si>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</si>
  <si>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</si>
  <si>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</si>
  <si>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</si>
  <si>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</si>
  <si>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</si>
  <si>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</si>
  <si>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</si>
  <si>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</si>
  <si>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</si>
  <si>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</si>
  <si>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</si>
  <si>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</si>
  <si>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</si>
  <si>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</si>
  <si>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</si>
  <si>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</si>
  <si>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</si>
  <si>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</si>
  <si>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</si>
  <si>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</si>
  <si>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</si>
  <si>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</si>
  <si>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</si>
  <si>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</si>
  <si>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</si>
  <si>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</si>
  <si>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</si>
  <si>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</si>
  <si>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</si>
  <si>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</si>
  <si>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</si>
  <si>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</si>
  <si>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</si>
  <si>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</si>
  <si>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</si>
  <si>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</si>
  <si>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</si>
  <si>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</si>
  <si>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</si>
  <si>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</si>
  <si>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</si>
  <si>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</si>
  <si>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</si>
  <si>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</si>
  <si>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</si>
  <si>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</si>
  <si>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</si>
  <si>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</si>
  <si>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</si>
  <si>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</si>
  <si>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</si>
  <si>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</si>
  <si>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</si>
  <si>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</si>
  <si>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</si>
  <si>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</si>
  <si>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</si>
  <si>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</si>
  <si>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</si>
  <si>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</si>
  <si>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</si>
  <si>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</si>
  <si>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</si>
  <si>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</si>
  <si>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</si>
  <si>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</si>
  <si>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</si>
  <si>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</si>
  <si>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</si>
  <si>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</si>
  <si>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</si>
  <si>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</si>
  <si>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</si>
  <si>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</si>
  <si>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</si>
  <si>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</si>
  <si>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</si>
  <si>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</si>
  <si>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</si>
  <si>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</si>
  <si>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</si>
  <si>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</si>
  <si>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</si>
  <si>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</si>
  <si>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</si>
  <si>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</si>
  <si>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</si>
  <si>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</si>
  <si>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</si>
  <si>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</si>
  <si>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</si>
  <si>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</si>
  <si>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</si>
  <si>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</si>
  <si>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</si>
  <si>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</si>
  <si>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</si>
  <si>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</si>
  <si>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</si>
  <si>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</si>
  <si>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管渠施設は、ストックマネジメント計画に基づき点検・調査を進めているが、供用開始からの年数が最大で30年程度ということもあり、現時点で大規模な修繕・改築等は必要とされていない。
  終末処理場についても、長寿命計画に基づく改築から、点検・調査計画も含めたストックマネジメント計画へと移行することで、より計画的な管理を進めていく予定である。</t>
    <rPh sb="122" eb="124">
      <t>ケイカク</t>
    </rPh>
    <rPh sb="142" eb="144">
      <t>イコウ</t>
    </rPh>
    <rPh sb="152" eb="155">
      <t>ケイカクテキ</t>
    </rPh>
    <rPh sb="156" eb="158">
      <t>カンリ</t>
    </rPh>
    <rPh sb="159" eb="160">
      <t>スス</t>
    </rPh>
    <rPh sb="164" eb="166">
      <t>ヨテイ</t>
    </rPh>
    <phoneticPr fontId="4"/>
  </si>
  <si>
    <t xml:space="preserve">  平成31年度に使用料の改定を予定しており、経営状態の改善が期待できる。また、平成31年4月からは地方公営企業法の適用も控えており、経営状態の透明化も同時に図られるものと考えている。
  これらにより得られた指標等を参考としながら、併せて既存ストックの修繕・改築等の計画を検討することで、引き続き中長期的に持続可能な経営を目指していきたい。</t>
    <rPh sb="2" eb="4">
      <t>ヘイセイ</t>
    </rPh>
    <rPh sb="6" eb="8">
      <t>ネンド</t>
    </rPh>
    <rPh sb="9" eb="12">
      <t>シヨウリョウ</t>
    </rPh>
    <rPh sb="13" eb="15">
      <t>カイテイ</t>
    </rPh>
    <rPh sb="16" eb="18">
      <t>ヨテイ</t>
    </rPh>
    <rPh sb="23" eb="25">
      <t>ケイエイ</t>
    </rPh>
    <rPh sb="25" eb="27">
      <t>ジョウタイ</t>
    </rPh>
    <rPh sb="28" eb="30">
      <t>カイゼン</t>
    </rPh>
    <rPh sb="31" eb="33">
      <t>キタイ</t>
    </rPh>
    <rPh sb="40" eb="42">
      <t>ヘイセイ</t>
    </rPh>
    <rPh sb="44" eb="45">
      <t>ネン</t>
    </rPh>
    <rPh sb="46" eb="47">
      <t>ガツ</t>
    </rPh>
    <rPh sb="50" eb="52">
      <t>チホウ</t>
    </rPh>
    <rPh sb="52" eb="56">
      <t>コウエイキギョウ</t>
    </rPh>
    <rPh sb="56" eb="57">
      <t>ホウ</t>
    </rPh>
    <rPh sb="58" eb="60">
      <t>テキヨウ</t>
    </rPh>
    <rPh sb="61" eb="62">
      <t>ヒカ</t>
    </rPh>
    <rPh sb="67" eb="69">
      <t>ケイエイ</t>
    </rPh>
    <rPh sb="69" eb="71">
      <t>ジョウタイ</t>
    </rPh>
    <rPh sb="72" eb="75">
      <t>トウメイカ</t>
    </rPh>
    <rPh sb="76" eb="78">
      <t>ドウジ</t>
    </rPh>
    <rPh sb="79" eb="80">
      <t>ハカ</t>
    </rPh>
    <rPh sb="86" eb="87">
      <t>カンガ</t>
    </rPh>
    <rPh sb="101" eb="102">
      <t>エ</t>
    </rPh>
    <rPh sb="105" eb="107">
      <t>シヒョウ</t>
    </rPh>
    <rPh sb="107" eb="108">
      <t>トウ</t>
    </rPh>
    <rPh sb="109" eb="111">
      <t>サンコウ</t>
    </rPh>
    <rPh sb="117" eb="118">
      <t>アワ</t>
    </rPh>
    <rPh sb="120" eb="122">
      <t>キソン</t>
    </rPh>
    <rPh sb="127" eb="129">
      <t>シュウゼン</t>
    </rPh>
    <rPh sb="130" eb="132">
      <t>カイチク</t>
    </rPh>
    <rPh sb="132" eb="133">
      <t>トウ</t>
    </rPh>
    <rPh sb="134" eb="136">
      <t>ケイカク</t>
    </rPh>
    <rPh sb="137" eb="139">
      <t>ケントウ</t>
    </rPh>
    <rPh sb="145" eb="146">
      <t>ヒ</t>
    </rPh>
    <rPh sb="147" eb="148">
      <t>ツヅ</t>
    </rPh>
    <rPh sb="149" eb="150">
      <t>ナカ</t>
    </rPh>
    <rPh sb="150" eb="153">
      <t>チョウキテキ</t>
    </rPh>
    <rPh sb="154" eb="156">
      <t>ジゾク</t>
    </rPh>
    <rPh sb="156" eb="158">
      <t>カノウ</t>
    </rPh>
    <rPh sb="159" eb="161">
      <t>ケイエイ</t>
    </rPh>
    <rPh sb="162" eb="164">
      <t>メザ</t>
    </rPh>
    <phoneticPr fontId="4"/>
  </si>
  <si>
    <t xml:space="preserve">  ⑤経費回収率は、全国平均や類似団体平均と比較して低位に止まっており、要因の１つとして⑥汚水処理原価の高騰が挙げられる。これは事業開始当初（昭和63年～）に借入を行った企業債の償還がピークを迎えているためであり、今後は改善が見込まれる。
  また、1世帯あたりの人口を実態に合わせる等の見直しを行ったことにより⑧水洗化率の数値が下がっているものの、管渠整備の進捗により、実質的な接続人口は増加していると考えられる。このため徐々にではあるが⑦施設利用率の数値が上昇し、①収益的収支比率や⑤経費回収率にも若干の改善傾向が見られる。
 </t>
    <rPh sb="55" eb="56">
      <t>ア</t>
    </rPh>
    <rPh sb="64" eb="66">
      <t>ジギョウ</t>
    </rPh>
    <rPh sb="66" eb="68">
      <t>カイシ</t>
    </rPh>
    <rPh sb="68" eb="70">
      <t>トウショ</t>
    </rPh>
    <rPh sb="71" eb="73">
      <t>ショウワ</t>
    </rPh>
    <rPh sb="75" eb="76">
      <t>ネン</t>
    </rPh>
    <rPh sb="79" eb="81">
      <t>カリイレ</t>
    </rPh>
    <rPh sb="82" eb="83">
      <t>オコナ</t>
    </rPh>
    <rPh sb="85" eb="87">
      <t>キギョウ</t>
    </rPh>
    <rPh sb="87" eb="88">
      <t>サイ</t>
    </rPh>
    <rPh sb="89" eb="91">
      <t>ショウカン</t>
    </rPh>
    <rPh sb="96" eb="97">
      <t>ムカ</t>
    </rPh>
    <rPh sb="107" eb="109">
      <t>コンゴ</t>
    </rPh>
    <rPh sb="110" eb="112">
      <t>カイゼン</t>
    </rPh>
    <rPh sb="113" eb="115">
      <t>ミコ</t>
    </rPh>
    <rPh sb="157" eb="160">
      <t>スイセン</t>
    </rPh>
    <rPh sb="160" eb="161">
      <t>リツ</t>
    </rPh>
    <rPh sb="175" eb="177">
      <t>クダ</t>
    </rPh>
    <rPh sb="177" eb="179">
      <t>セイビ</t>
    </rPh>
    <rPh sb="180" eb="182">
      <t>シンチョク</t>
    </rPh>
    <rPh sb="212" eb="214">
      <t>ジョジョ</t>
    </rPh>
    <rPh sb="221" eb="223">
      <t>シセツ</t>
    </rPh>
    <rPh sb="223" eb="226">
      <t>リヨウリツ</t>
    </rPh>
    <rPh sb="227" eb="229">
      <t>スウチ</t>
    </rPh>
    <rPh sb="230" eb="232">
      <t>ジョウショウ</t>
    </rPh>
    <rPh sb="235" eb="238">
      <t>シュウエキテキ</t>
    </rPh>
    <rPh sb="238" eb="240">
      <t>シュウシ</t>
    </rPh>
    <rPh sb="240" eb="242">
      <t>ヒリツ</t>
    </rPh>
    <rPh sb="244" eb="246">
      <t>ケイヒ</t>
    </rPh>
    <rPh sb="246" eb="248">
      <t>カイシュウ</t>
    </rPh>
    <rPh sb="248" eb="249">
      <t>リツ</t>
    </rPh>
    <rPh sb="251" eb="253">
      <t>ジャッカン</t>
    </rPh>
    <rPh sb="254" eb="256">
      <t>カイゼン</t>
    </rPh>
    <rPh sb="256" eb="258">
      <t>ケイコウ</t>
    </rPh>
    <rPh sb="259" eb="260">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</si>
</sst>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3-4DF3-9F1F-4DCDEBD004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c:ext xmlns:c16="http://schemas.microsoft.com/office/drawing/2014/chart" uri="{C3380CC4-5D6E-409C-BE32-E72D297353CC}">
              <c16:uniqueId val="{00000001-12A3-4DF3-9F1F-4DCDEBD004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59.9</c:v>
                </c:pt>
                <c:pt idx="1">
                  <c:v>62.73</c:v>
                </c:pt>
                <c:pt idx="2">
                  <c:v>63.58</c:v>
                </c:pt>
                <c:pt idx="3">
                  <c:v>65.849999999999994</c:v>
                </c:pt>
                <c:pt idx="4">
                  <c:v>66.150000000000006</c:v>
                </c:pt>
              </c:numCache>
            </c:numRef>
          </c:val>
          <c:extLst>
            <c:ext xmlns:c16="http://schemas.microsoft.com/office/drawing/2014/chart" uri="{C3380CC4-5D6E-409C-BE32-E72D297353CC}">
              <c16:uniqueId val="{00000000-8633-4CD2-B075-4B6853FC44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c:ext xmlns:c16="http://schemas.microsoft.com/office/drawing/2014/chart" uri="{C3380CC4-5D6E-409C-BE32-E72D297353CC}">
              <c16:uniqueId val="{00000001-8633-4CD2-B075-4B6853FC44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85.88</c:v>
                </c:pt>
                <c:pt idx="1">
                  <c:v>89.59</c:v>
                </c:pt>
                <c:pt idx="2">
                  <c:v>93.01</c:v>
                </c:pt>
                <c:pt idx="3">
                  <c:v>94.04</c:v>
                </c:pt>
                <c:pt idx="4">
                  <c:v>89.77</c:v>
                </c:pt>
              </c:numCache>
            </c:numRef>
          </c:val>
          <c:extLst>
            <c:ext xmlns:c16="http://schemas.microsoft.com/office/drawing/2014/chart" uri="{C3380CC4-5D6E-409C-BE32-E72D297353CC}">
              <c16:uniqueId val="{00000000-C325-41C9-B53A-610181E833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c:ext xmlns:c16="http://schemas.microsoft.com/office/drawing/2014/chart" uri="{C3380CC4-5D6E-409C-BE32-E72D297353CC}">
              <c16:uniqueId val="{00000001-C325-41C9-B53A-610181E833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55.15</c:v>
                </c:pt>
                <c:pt idx="1">
                  <c:v>55.65</c:v>
                </c:pt>
                <c:pt idx="2">
                  <c:v>59.24</c:v>
                </c:pt>
                <c:pt idx="3">
                  <c:v>77.959999999999994</c:v>
                </c:pt>
                <c:pt idx="4">
                  <c:v>80.83</c:v>
                </c:pt>
              </c:numCache>
            </c:numRef>
          </c:val>
          <c:extLst>
            <c:ext xmlns:c16="http://schemas.microsoft.com/office/drawing/2014/chart" uri="{C3380CC4-5D6E-409C-BE32-E72D297353CC}">
              <c16:uniqueId val="{00000000-5941-4DD9-BF50-DE8D0590C8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1-4DD9-BF50-DE8D0590C8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8A-4F48-9C78-5ED5C5F9B2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A-4F48-9C78-5ED5C5F9B2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4-44AC-A813-7CBA32F41C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4-44AC-A813-7CBA32F41C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A-43E7-858B-81440829B2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A-43E7-858B-81440829B2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7-475C-950C-34A08BFC66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7-475C-950C-34A08BFC66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1935.42</c:v>
                </c:pt>
                <c:pt idx="1">
                  <c:v>1764.68</c:v>
                </c:pt>
                <c:pt idx="2">
                  <c:v>1648.6</c:v>
                </c:pt>
                <c:pt idx="3">
                  <c:v>847.77</c:v>
                </c:pt>
                <c:pt idx="4">
                  <c:v>821.74</c:v>
                </c:pt>
              </c:numCache>
            </c:numRef>
          </c:val>
          <c:extLst>
            <c:ext xmlns:c16="http://schemas.microsoft.com/office/drawing/2014/chart" uri="{C3380CC4-5D6E-409C-BE32-E72D297353CC}">
              <c16:uniqueId val="{00000000-E094-4A28-A9E5-5538CC90C3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c:ext xmlns:c16="http://schemas.microsoft.com/office/drawing/2014/chart" uri="{C3380CC4-5D6E-409C-BE32-E72D297353CC}">
              <c16:uniqueId val="{00000001-E094-4A28-A9E5-5538CC90C3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38.6</c:v>
                </c:pt>
                <c:pt idx="1">
                  <c:v>38.89</c:v>
                </c:pt>
                <c:pt idx="2">
                  <c:v>42.03</c:v>
                </c:pt>
                <c:pt idx="3">
                  <c:v>61.96</c:v>
                </c:pt>
                <c:pt idx="4">
                  <c:v>63.25</c:v>
                </c:pt>
              </c:numCache>
            </c:numRef>
          </c:val>
          <c:extLst>
            <c:ext xmlns:c16="http://schemas.microsoft.com/office/drawing/2014/chart" uri="{C3380CC4-5D6E-409C-BE32-E72D297353CC}">
              <c16:uniqueId val="{00000000-2493-418F-8EAA-5B5031E13B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c:ext xmlns:c16="http://schemas.microsoft.com/office/drawing/2014/chart" uri="{C3380CC4-5D6E-409C-BE32-E72D297353CC}">
              <c16:uniqueId val="{00000001-2493-418F-8EAA-5B5031E13B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323.33999999999997</c:v>
                </c:pt>
                <c:pt idx="1">
                  <c:v>328.49</c:v>
                </c:pt>
                <c:pt idx="2">
                  <c:v>305.22000000000003</c:v>
                </c:pt>
                <c:pt idx="3">
                  <c:v>207.27</c:v>
                </c:pt>
                <c:pt idx="4">
                  <c:v>202.27</c:v>
                </c:pt>
              </c:numCache>
            </c:numRef>
          </c:val>
          <c:extLst>
            <c:ext xmlns:c16="http://schemas.microsoft.com/office/drawing/2014/chart" uri="{C3380CC4-5D6E-409C-BE32-E72D297353CC}">
              <c16:uniqueId val="{00000000-5EC7-4939-ABEB-6465A4BB97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c:ext xmlns:c16="http://schemas.microsoft.com/office/drawing/2014/chart" uri="{C3380CC4-5D6E-409C-BE32-E72D297353CC}">
              <c16:uniqueId val="{00000001-5EC7-4939-ABEB-6465A4BB97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御殿場市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Bc2</v>
      </c>
      <c r="X8" s="47"/>
      <c r="Y8" s="47"/>
      <c r="Z8" s="47"/>
      <c r="AA8" s="47"/>
      <c r="AB8" s="47"/>
      <c r="AC8" s="47"/>
      <c r="AD8" s="48" t="str">
        <f>データ!$M$6</f>
        <v>非設置</v>
      </c>
      <c r="AE8" s="48"/>
      <c r="AF8" s="48"/>
      <c r="AG8" s="48"/>
      <c r="AH8" s="48"/>
      <c r="AI8" s="48"/>
      <c r="AJ8" s="48"/>
      <c r="AK8" s="3"/>
      <c r="AL8" s="49">
        <f>データ!S6</f>
        <v>89073</v>
      </c>
      <c r="AM8" s="49"/>
      <c r="AN8" s="49"/>
      <c r="AO8" s="49"/>
      <c r="AP8" s="49"/>
      <c r="AQ8" s="49"/>
      <c r="AR8" s="49"/>
      <c r="AS8" s="49"/>
      <c r="AT8" s="44">
        <f>データ!T6</f>
        <v>194.9</v>
      </c>
      <c r="AU8" s="44"/>
      <c r="AV8" s="44"/>
      <c r="AW8" s="44"/>
      <c r="AX8" s="44"/>
      <c r="AY8" s="44"/>
      <c r="AZ8" s="44"/>
      <c r="BA8" s="44"/>
      <c r="BB8" s="44">
        <f>データ!U6</f>
        <v>457.02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36.01</v>
      </c>
      <c r="Q10" s="44"/>
      <c r="R10" s="44"/>
      <c r="S10" s="44"/>
      <c r="T10" s="44"/>
      <c r="U10" s="44"/>
      <c r="V10" s="44"/>
      <c r="W10" s="44">
        <f>データ!Q6</f>
        <v>86.64</v>
      </c>
      <c r="X10" s="44"/>
      <c r="Y10" s="44"/>
      <c r="Z10" s="44"/>
      <c r="AA10" s="44"/>
      <c r="AB10" s="44"/>
      <c r="AC10" s="44"/>
      <c r="AD10" s="49">
        <f>データ!R6</f>
        <v>2160</v>
      </c>
      <c r="AE10" s="49"/>
      <c r="AF10" s="49"/>
      <c r="AG10" s="49"/>
      <c r="AH10" s="49"/>
      <c r="AI10" s="49"/>
      <c r="AJ10" s="49"/>
      <c r="AK10" s="2"/>
      <c r="AL10" s="49">
        <f>データ!V6</f>
        <v>31869</v>
      </c>
      <c r="AM10" s="49"/>
      <c r="AN10" s="49"/>
      <c r="AO10" s="49"/>
      <c r="AP10" s="49"/>
      <c r="AQ10" s="49"/>
      <c r="AR10" s="49"/>
      <c r="AS10" s="49"/>
      <c r="AT10" s="44">
        <f>データ!W6</f>
        <v>6.05</v>
      </c>
      <c r="AU10" s="44"/>
      <c r="AV10" s="44"/>
      <c r="AW10" s="44"/>
      <c r="AX10" s="44"/>
      <c r="AY10" s="44"/>
      <c r="AZ10" s="44"/>
      <c r="BA10" s="44"/>
      <c r="BB10" s="44">
        <f>データ!X6</f>
        <v>5267.6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RYAEilikcSpHSmw5nQUimufNoXw5Hx1QBZSlLerbs+x7Lhi2+vmzGvvRuciJ0wLy9f2uW9MJZJsBWEFVSel4Kw==" saltValue="7CLkMXAtbcClzI3uFcnw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222151</v>
      </c>
      <c r="D6" s="32">
        <f t="shared" si="3"/>
        <v>47</v>
      </c>
      <c r="E6" s="32">
        <f t="shared" si="3"/>
        <v>17</v>
      </c>
      <c r="F6" s="32">
        <f t="shared" si="3"/>
        <v>1</v>
      </c>
      <c r="G6" s="32">
        <f t="shared" si="3"/>
        <v>0</v>
      </c>
      <c r="H6" s="32" t="str">
        <f t="shared" si="3"/>
        <v>静岡県　御殿場市</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36.01</v>
      </c>
      <c r="Q6" s="33">
        <f t="shared" si="3"/>
        <v>86.64</v>
      </c>
      <c r="R6" s="33">
        <f t="shared" si="3"/>
        <v>2160</v>
      </c>
      <c r="S6" s="33">
        <f t="shared" si="3"/>
        <v>89073</v>
      </c>
      <c r="T6" s="33">
        <f t="shared" si="3"/>
        <v>194.9</v>
      </c>
      <c r="U6" s="33">
        <f t="shared" si="3"/>
        <v>457.02</v>
      </c>
      <c r="V6" s="33">
        <f t="shared" si="3"/>
        <v>31869</v>
      </c>
      <c r="W6" s="33">
        <f t="shared" si="3"/>
        <v>6.05</v>
      </c>
      <c r="X6" s="33">
        <f t="shared" si="3"/>
        <v>5267.6</v>
      </c>
      <c r="Y6" s="34">
        <f>IF(Y7="",NA(),Y7)</f>
        <v>55.15</v>
      </c>
      <c r="Z6" s="34">
        <f t="shared" ref="Z6:AH6" si="4">IF(Z7="",NA(),Z7)</f>
        <v>55.65</v>
      </c>
      <c r="AA6" s="34">
        <f t="shared" si="4"/>
        <v>59.24</v>
      </c>
      <c r="AB6" s="34">
        <f t="shared" si="4"/>
        <v>77.959999999999994</v>
      </c>
      <c r="AC6" s="34">
        <f t="shared" si="4"/>
        <v>80.83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1935.42</v>
      </c>
      <c r="BG6" s="34">
        <f t="shared" ref="BG6:BO6" si="7">IF(BG7="",NA(),BG7)</f>
        <v>1764.68</v>
      </c>
      <c r="BH6" s="34">
        <f t="shared" si="7"/>
        <v>1648.6</v>
      </c>
      <c r="BI6" s="34">
        <f t="shared" si="7"/>
        <v>847.77</v>
      </c>
      <c r="BJ6" s="34">
        <f t="shared" si="7"/>
        <v>821.74</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38.6</v>
      </c>
      <c r="BR6" s="34">
        <f t="shared" ref="BR6:BZ6" si="8">IF(BR7="",NA(),BR7)</f>
        <v>38.89</v>
      </c>
      <c r="BS6" s="34">
        <f t="shared" si="8"/>
        <v>42.03</v>
      </c>
      <c r="BT6" s="34">
        <f t="shared" si="8"/>
        <v>61.96</v>
      </c>
      <c r="BU6" s="34">
        <f t="shared" si="8"/>
        <v>63.25</v>
      </c>
      <c r="BV6" s="34">
        <f t="shared" si="8"/>
        <v>76.91</v>
      </c>
      <c r="BW6" s="34">
        <f t="shared" si="8"/>
        <v>76.33</v>
      </c>
      <c r="BX6" s="34">
        <f t="shared" si="8"/>
        <v>80.11</v>
      </c>
      <c r="BY6" s="34">
        <f t="shared" si="8"/>
        <v>84.53</v>
      </c>
      <c r="BZ6" s="34">
        <f t="shared" si="8"/>
        <v>84.02</v>
      </c>
      <c r="CA6" s="33" t="str">
        <f>IF(CA7="","",IF(CA7="-","【-】","【"&amp;SUBSTITUTE(TEXT(CA7,"#,##0.00"),"-","△")&amp;"】"))</f>
        <v>【101.26】</v>
      </c>
      <c r="CB6" s="34">
        <f>IF(CB7="",NA(),CB7)</f>
        <v>323.33999999999997</v>
      </c>
      <c r="CC6" s="34">
        <f t="shared" ref="CC6:CK6" si="9">IF(CC7="",NA(),CC7)</f>
        <v>328.49</v>
      </c>
      <c r="CD6" s="34">
        <f t="shared" si="9"/>
        <v>305.22000000000003</v>
      </c>
      <c r="CE6" s="34">
        <f t="shared" si="9"/>
        <v>207.27</v>
      </c>
      <c r="CF6" s="34">
        <f t="shared" si="9"/>
        <v>202.27</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f>IF(CM7="",NA(),CM7)</f>
        <v>59.9</v>
      </c>
      <c r="CN6" s="34">
        <f t="shared" ref="CN6:CV6" si="10">IF(CN7="",NA(),CN7)</f>
        <v>62.73</v>
      </c>
      <c r="CO6" s="34">
        <f t="shared" si="10"/>
        <v>63.58</v>
      </c>
      <c r="CP6" s="34">
        <f t="shared" si="10"/>
        <v>65.849999999999994</v>
      </c>
      <c r="CQ6" s="34">
        <f t="shared" si="10"/>
        <v>66.150000000000006</v>
      </c>
      <c r="CR6" s="34">
        <f t="shared" si="10"/>
        <v>56.94</v>
      </c>
      <c r="CS6" s="34">
        <f t="shared" si="10"/>
        <v>58.28</v>
      </c>
      <c r="CT6" s="34">
        <f t="shared" si="10"/>
        <v>56.67</v>
      </c>
      <c r="CU6" s="34">
        <f t="shared" si="10"/>
        <v>58.04</v>
      </c>
      <c r="CV6" s="34">
        <f t="shared" si="10"/>
        <v>59.9</v>
      </c>
      <c r="CW6" s="33" t="str">
        <f>IF(CW7="","",IF(CW7="-","【-】","【"&amp;SUBSTITUTE(TEXT(CW7,"#,##0.00"),"-","△")&amp;"】"))</f>
        <v>【60.13】</v>
      </c>
      <c r="CX6" s="34">
        <f>IF(CX7="",NA(),CX7)</f>
        <v>85.88</v>
      </c>
      <c r="CY6" s="34">
        <f t="shared" ref="CY6:DG6" si="11">IF(CY7="",NA(),CY7)</f>
        <v>89.59</v>
      </c>
      <c r="CZ6" s="34">
        <f t="shared" si="11"/>
        <v>93.01</v>
      </c>
      <c r="DA6" s="34">
        <f t="shared" si="11"/>
        <v>94.04</v>
      </c>
      <c r="DB6" s="34">
        <f t="shared" si="11"/>
        <v>89.77</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0.05</v>
      </c>
      <c r="EL6" s="34">
        <f t="shared" si="14"/>
        <v>0.04</v>
      </c>
      <c r="EM6" s="34">
        <f t="shared" si="14"/>
        <v>0.05</v>
      </c>
      <c r="EN6" s="34">
        <f t="shared" si="14"/>
        <v>0.06</v>
      </c>
      <c r="EO6" s="33" t="str">
        <f>IF(EO7="","",IF(EO7="-","【-】","【"&amp;SUBSTITUTE(TEXT(EO7,"#,##0.00"),"-","△")&amp;"】"))</f>
        <v>【0.23】</v>
      </c>
    </row>
    <row r="7" spans="1:145" s="35" customFormat="1" x14ac:dyDescent="0.15">
      <c r="A7" s="27"/>
      <c r="B7" s="36">
        <v>2017</v>
      </c>
      <c r="C7" s="36">
        <v>222151</v>
      </c>
      <c r="D7" s="36">
        <v>47</v>
      </c>
      <c r="E7" s="36">
        <v>17</v>
      </c>
      <c r="F7" s="36">
        <v>1</v>
      </c>
      <c r="G7" s="36">
        <v>0</v>
      </c>
      <c r="H7" s="36" t="s">
        <v>110</v>
      </c>
      <c r="I7" s="36" t="s">
        <v>111</v>
      </c>
      <c r="J7" s="36" t="s">
        <v>112</v>
      </c>
      <c r="K7" s="36" t="s">
        <v>113</v>
      </c>
      <c r="L7" s="36" t="s">
        <v>114</v>
      </c>
      <c r="M7" s="36" t="s">
        <v>115</v>
      </c>
      <c r="N7" s="37" t="s">
        <v>116</v>
      </c>
      <c r="O7" s="37" t="s">
        <v>117</v>
      </c>
      <c r="P7" s="37">
        <v>36.01</v>
      </c>
      <c r="Q7" s="37">
        <v>86.64</v>
      </c>
      <c r="R7" s="37">
        <v>2160</v>
      </c>
      <c r="S7" s="37">
        <v>89073</v>
      </c>
      <c r="T7" s="37">
        <v>194.9</v>
      </c>
      <c r="U7" s="37">
        <v>457.02</v>
      </c>
      <c r="V7" s="37">
        <v>31869</v>
      </c>
      <c r="W7" s="37">
        <v>6.05</v>
      </c>
      <c r="X7" s="37">
        <v>5267.6</v>
      </c>
      <c r="Y7" s="37">
        <v>55.15</v>
      </c>
      <c r="Z7" s="37">
        <v>55.65</v>
      </c>
      <c r="AA7" s="37">
        <v>59.24</v>
      </c>
      <c r="AB7" s="37">
        <v>77.959999999999994</v>
      </c>
      <c r="AC7" s="37">
        <v>80.83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1935.42</v>
      </c>
      <c r="BG7" s="37">
        <v>1764.68</v>
      </c>
      <c r="BH7" s="37">
        <v>1648.6</v>
      </c>
      <c r="BI7" s="37">
        <v>847.77</v>
      </c>
      <c r="BJ7" s="37">
        <v>821.74</v>
      </c>
      <c r="BK7" s="37">
        <v>1066.1600000000001</v>
      </c>
      <c r="BL7" s="37">
        <v>1117.27</v>
      </c>
      <c r="BM7" s="37">
        <v>1051.49</v>
      </c>
      <c r="BN7" s="37">
        <v>991.69</v>
      </c>
      <c r="BO7" s="37">
        <v>986.82</v>
      </c>
      <c r="BP7" s="37">
        <v>707.33</v>
      </c>
      <c r="BQ7" s="37">
        <v>38.6</v>
      </c>
      <c r="BR7" s="37">
        <v>38.89</v>
      </c>
      <c r="BS7" s="37">
        <v>42.03</v>
      </c>
      <c r="BT7" s="37">
        <v>61.96</v>
      </c>
      <c r="BU7" s="37">
        <v>63.25</v>
      </c>
      <c r="BV7" s="37">
        <v>76.91</v>
      </c>
      <c r="BW7" s="37">
        <v>76.33</v>
      </c>
      <c r="BX7" s="37">
        <v>80.11</v>
      </c>
      <c r="BY7" s="37">
        <v>84.53</v>
      </c>
      <c r="BZ7" s="37">
        <v>84.02</v>
      </c>
      <c r="CA7" s="37">
        <v>101.26</v>
      </c>
      <c r="CB7" s="37">
        <v>323.33999999999997</v>
      </c>
      <c r="CC7" s="37">
        <v>328.49</v>
      </c>
      <c r="CD7" s="37">
        <v>305.22000000000003</v>
      </c>
      <c r="CE7" s="37">
        <v>207.27</v>
      </c>
      <c r="CF7" s="37">
        <v>202.27</v>
      </c>
      <c r="CG7" s="37">
        <v>160.77000000000001</v>
      </c>
      <c r="CH7" s="37">
        <v>164.13</v>
      </c>
      <c r="CI7" s="37">
        <v>162.66</v>
      </c>
      <c r="CJ7" s="37">
        <v>154.69999999999999</v>
      </c>
      <c r="CK7" s="37">
        <v>154.83000000000001</v>
      </c>
      <c r="CL7" s="37">
        <v>136.38999999999999</v>
      </c>
      <c r="CM7" s="37">
        <v>59.9</v>
      </c>
      <c r="CN7" s="37">
        <v>62.73</v>
      </c>
      <c r="CO7" s="37">
        <v>63.58</v>
      </c>
      <c r="CP7" s="37">
        <v>65.849999999999994</v>
      </c>
      <c r="CQ7" s="37">
        <v>66.150000000000006</v>
      </c>
      <c r="CR7" s="37">
        <v>56.94</v>
      </c>
      <c r="CS7" s="37">
        <v>58.28</v>
      </c>
      <c r="CT7" s="37">
        <v>56.67</v>
      </c>
      <c r="CU7" s="37">
        <v>58.04</v>
      </c>
      <c r="CV7" s="37">
        <v>59.9</v>
      </c>
      <c r="CW7" s="37">
        <v>60.13</v>
      </c>
      <c r="CX7" s="37">
        <v>85.88</v>
      </c>
      <c r="CY7" s="37">
        <v>89.59</v>
      </c>
      <c r="CZ7" s="37">
        <v>93.01</v>
      </c>
      <c r="DA7" s="37">
        <v>94.04</v>
      </c>
      <c r="DB7" s="37">
        <v>89.77</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0.05</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2181</cp:lastModifiedBy>
  <dcterms:created xsi:type="dcterms:W3CDTF">2018-12-03T09:04:36Z</dcterms:created>
  <dcterms:modified xsi:type="dcterms:W3CDTF">2019-02-13T07:41:05Z</dcterms:modified>
  <cp:category/>
</cp:coreProperties>
</file>