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k5tKQcuKNySa88bbLFPIn/RmvOC2MPH8OjqMDrTZNdP07TKq1MEuDz6bgGRmTrRjNUzHud/g3gETXschapN/ew==" workbookSaltValue="p5TNOZ4+efmtfbqq+TWNdA==" workbookSpinCount="100000" lockStructure="1"/>
  <bookViews>
    <workbookView xWindow="0" yWindow="0" windowWidth="15360" windowHeight="7635"/>
  </bookViews>
  <sheets>
    <sheet name="法適用_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<sst xmlns="http://schemas.openxmlformats.org/spreadsheetml/2006/main" count="232" uniqueCount="120">
  <si>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</si>
  <si>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</si>
  <si>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</si>
  <si>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</si>
  <si>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</si>
  <si>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</si>
  <si>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</si>
  <si>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</si>
  <si>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</si>
  <si>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</si>
  <si>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</si>
  <si>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</si>
  <si>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</si>
  <si>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</si>
  <si>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</si>
  <si>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</si>
  <si>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</si>
  <si>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</si>
  <si>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</si>
  <si>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</si>
  <si>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</si>
  <si>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</si>
  <si>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</si>
  <si>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</si>
  <si>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</si>
  <si>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</si>
  <si>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</si>
  <si>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</si>
  <si>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</si>
  <si>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</si>
  <si>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</si>
  <si>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</si>
  <si>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</si>
  <si>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</si>
  <si>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</si>
  <si>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</si>
  <si>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</si>
  <si>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</si>
  <si>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</si>
  <si>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</si>
  <si>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</si>
  <si>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</si>
  <si>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</si>
  <si>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</si>
  <si>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</si>
  <si>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</si>
  <si>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</si>
  <si>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</si>
  <si>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</si>
  <si>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</si>
  <si>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</si>
  <si>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</si>
  <si>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</si>
  <si>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</si>
  <si>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</si>
  <si>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</si>
  <si>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</si>
  <si>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</si>
  <si>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</si>
  <si>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</si>
  <si>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</si>
  <si>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</si>
  <si>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</si>
  <si>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</si>
  <si>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</si>
  <si>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</si>
  <si>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</si>
  <si>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</si>
  <si>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</si>
  <si>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</si>
  <si>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</si>
  <si>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</si>
  <si>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</si>
  <si>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</si>
  <si>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</si>
  <si>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</si>
  <si>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</si>
  <si>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</si>
  <si>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</si>
  <si>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</si>
  <si>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</si>
  <si>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</si>
  <si>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</si>
  <si>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</si>
  <si>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</si>
  <si>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</si>
  <si>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</si>
  <si>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</si>
  <si>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</si>
  <si>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</si>
  <si>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</si>
  <si>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</si>
  <si>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</si>
  <si>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</si>
  <si>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</si>
  <si>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</si>
  <si>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</si>
  <si>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</si>
  <si>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</si>
  <si>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</si>
  <si>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</si>
  <si>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</si>
  <si>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</si>
  <si>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</si>
  <si>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</si>
  <si>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藤枝市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</si>
  <si>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</si>
  <si>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</si>
  <si>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</si>
  <si>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</si>
  <si>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</si>
  <si>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</si>
  <si>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</si>
  <si>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</si>
  <si>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</si>
  <si>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</si>
  <si>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</si>
  <si>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①経常収支比率は、継続して１００％以上であり、給水収益の増加や受水費の減少などにより前年比で上昇している。
②累積欠損比率は、欠損金が生じていないため、継続して０である。
③流動比率は、類似団体平均値より低いが、継続して２００％を超えており支払能力に問題はない。
④企業債残高対給水収益比率は、類似団体平均値より高いが、企業債残高を減少させていることから継続的に減少し改善している。
⑤料金回収率は、継続して１００％以上である。前年比で受水費や支払利息などが減少し、給水原価が下がり比率が上昇した。
⑥給水原価は、類似団体平均値より低くなっている。費用が減少していることで継続して給水原価は下がっている。
⑦施設利用率は、類似団体平均値より高く、前年比で改善されていることもあり、効率的に利用できている。
⑧有収率は、類似団体平均値より高くなっている。今後も漏水調査や漏水の早急な対応に努め有収率の向上を図る。</t>
    <rPh sb="1" eb="3">
      <t>ケイジョウ</t>
    </rPh>
    <rPh sb="3" eb="5">
      <t>シュウシ</t>
    </rPh>
    <rPh sb="5" eb="7">
      <t>ヒリツ</t>
    </rPh>
    <rPh sb="9" eb="11">
      <t>ケイゾク</t>
    </rPh>
    <rPh sb="17" eb="19">
      <t>イジョウ</t>
    </rPh>
    <rPh sb="23" eb="25">
      <t>キュウスイ</t>
    </rPh>
    <rPh sb="25" eb="27">
      <t>シュウエキ</t>
    </rPh>
    <rPh sb="28" eb="30">
      <t>ゾウカ</t>
    </rPh>
    <rPh sb="31" eb="33">
      <t>ジュスイ</t>
    </rPh>
    <rPh sb="33" eb="34">
      <t>ヒ</t>
    </rPh>
    <rPh sb="35" eb="37">
      <t>ゲンショウ</t>
    </rPh>
    <rPh sb="42" eb="45">
      <t>ゼンネンヒ</t>
    </rPh>
    <rPh sb="46" eb="48">
      <t>ジョウショウ</t>
    </rPh>
    <rPh sb="55" eb="57">
      <t>ルイセキ</t>
    </rPh>
    <rPh sb="57" eb="59">
      <t>ケッソン</t>
    </rPh>
    <rPh sb="59" eb="61">
      <t>ヒリツ</t>
    </rPh>
    <rPh sb="63" eb="66">
      <t>ケッソンキン</t>
    </rPh>
    <rPh sb="67" eb="68">
      <t>ショウ</t>
    </rPh>
    <rPh sb="76" eb="78">
      <t>ケイゾク</t>
    </rPh>
    <rPh sb="87" eb="89">
      <t>リュウドウ</t>
    </rPh>
    <rPh sb="89" eb="91">
      <t>ヒリツ</t>
    </rPh>
    <rPh sb="93" eb="95">
      <t>ルイジ</t>
    </rPh>
    <rPh sb="95" eb="97">
      <t>ダンタイ</t>
    </rPh>
    <rPh sb="97" eb="100">
      <t>ヘイキンチ</t>
    </rPh>
    <rPh sb="102" eb="103">
      <t>ヒク</t>
    </rPh>
    <rPh sb="106" eb="108">
      <t>ケイゾク</t>
    </rPh>
    <rPh sb="115" eb="116">
      <t>コ</t>
    </rPh>
    <rPh sb="120" eb="122">
      <t>シハライ</t>
    </rPh>
    <rPh sb="122" eb="124">
      <t>ノウリョク</t>
    </rPh>
    <rPh sb="125" eb="127">
      <t>モンダイ</t>
    </rPh>
    <rPh sb="133" eb="135">
      <t>キギョウ</t>
    </rPh>
    <rPh sb="135" eb="136">
      <t>サイ</t>
    </rPh>
    <rPh sb="136" eb="138">
      <t>ザンダカ</t>
    </rPh>
    <rPh sb="138" eb="139">
      <t>タイ</t>
    </rPh>
    <rPh sb="139" eb="141">
      <t>キュウスイ</t>
    </rPh>
    <rPh sb="141" eb="143">
      <t>シュウエキ</t>
    </rPh>
    <rPh sb="143" eb="145">
      <t>ヒリツ</t>
    </rPh>
    <rPh sb="147" eb="149">
      <t>ルイジ</t>
    </rPh>
    <rPh sb="149" eb="151">
      <t>ダンタイ</t>
    </rPh>
    <rPh sb="151" eb="154">
      <t>ヘイキンチ</t>
    </rPh>
    <rPh sb="156" eb="157">
      <t>タカ</t>
    </rPh>
    <rPh sb="160" eb="162">
      <t>キギョウ</t>
    </rPh>
    <rPh sb="162" eb="163">
      <t>サイ</t>
    </rPh>
    <rPh sb="163" eb="165">
      <t>ザンダカ</t>
    </rPh>
    <rPh sb="166" eb="168">
      <t>ゲンショウ</t>
    </rPh>
    <rPh sb="177" eb="180">
      <t>ケイゾクテキ</t>
    </rPh>
    <rPh sb="181" eb="183">
      <t>ゲンショウ</t>
    </rPh>
    <rPh sb="184" eb="186">
      <t>カイゼン</t>
    </rPh>
    <rPh sb="193" eb="195">
      <t>リョウキン</t>
    </rPh>
    <rPh sb="195" eb="197">
      <t>カイシュウ</t>
    </rPh>
    <rPh sb="197" eb="198">
      <t>リツ</t>
    </rPh>
    <rPh sb="200" eb="202">
      <t>ケイゾク</t>
    </rPh>
    <rPh sb="208" eb="210">
      <t>イジョウ</t>
    </rPh>
    <rPh sb="214" eb="217">
      <t>ゼンネンヒ</t>
    </rPh>
    <rPh sb="218" eb="220">
      <t>ジュスイ</t>
    </rPh>
    <rPh sb="220" eb="221">
      <t>ヒ</t>
    </rPh>
    <rPh sb="222" eb="224">
      <t>シハライ</t>
    </rPh>
    <rPh sb="224" eb="226">
      <t>リソク</t>
    </rPh>
    <rPh sb="229" eb="231">
      <t>ゲンショウ</t>
    </rPh>
    <rPh sb="233" eb="235">
      <t>キュウスイ</t>
    </rPh>
    <rPh sb="235" eb="237">
      <t>ゲンカ</t>
    </rPh>
    <rPh sb="238" eb="239">
      <t>サ</t>
    </rPh>
    <rPh sb="241" eb="243">
      <t>ヒリツ</t>
    </rPh>
    <rPh sb="244" eb="246">
      <t>ジョウショウ</t>
    </rPh>
    <rPh sb="251" eb="253">
      <t>キュウスイ</t>
    </rPh>
    <rPh sb="253" eb="255">
      <t>ゲンカ</t>
    </rPh>
    <rPh sb="257" eb="259">
      <t>ルイジ</t>
    </rPh>
    <rPh sb="259" eb="261">
      <t>ダンタイ</t>
    </rPh>
    <rPh sb="261" eb="264">
      <t>ヘイキンチ</t>
    </rPh>
    <rPh sb="266" eb="267">
      <t>ヒク</t>
    </rPh>
    <rPh sb="274" eb="276">
      <t>ヒヨウ</t>
    </rPh>
    <rPh sb="277" eb="279">
      <t>ゲンショウ</t>
    </rPh>
    <rPh sb="286" eb="288">
      <t>ケイゾク</t>
    </rPh>
    <rPh sb="290" eb="292">
      <t>キュウスイ</t>
    </rPh>
    <rPh sb="292" eb="294">
      <t>ゲンカ</t>
    </rPh>
    <rPh sb="295" eb="296">
      <t>サ</t>
    </rPh>
    <rPh sb="304" eb="306">
      <t>シセツ</t>
    </rPh>
    <rPh sb="306" eb="309">
      <t>リヨウリツ</t>
    </rPh>
    <rPh sb="311" eb="313">
      <t>ルイジ</t>
    </rPh>
    <rPh sb="313" eb="315">
      <t>ダンタイ</t>
    </rPh>
    <rPh sb="315" eb="318">
      <t>ヘイキンチ</t>
    </rPh>
    <rPh sb="320" eb="321">
      <t>タカ</t>
    </rPh>
    <rPh sb="323" eb="326">
      <t>ゼンネンヒ</t>
    </rPh>
    <rPh sb="327" eb="329">
      <t>カイゼン</t>
    </rPh>
    <rPh sb="340" eb="343">
      <t>コウリツテキ</t>
    </rPh>
    <rPh sb="344" eb="346">
      <t>リヨウ</t>
    </rPh>
    <rPh sb="354" eb="356">
      <t>ユウシュウ</t>
    </rPh>
    <rPh sb="356" eb="357">
      <t>リツ</t>
    </rPh>
    <rPh sb="359" eb="361">
      <t>ルイジ</t>
    </rPh>
    <rPh sb="361" eb="363">
      <t>ダンタイ</t>
    </rPh>
    <rPh sb="363" eb="366">
      <t>ヘイキンチ</t>
    </rPh>
    <rPh sb="368" eb="369">
      <t>タカ</t>
    </rPh>
    <rPh sb="376" eb="378">
      <t>コンゴ</t>
    </rPh>
    <rPh sb="379" eb="381">
      <t>ロウスイ</t>
    </rPh>
    <rPh sb="381" eb="383">
      <t>チョウサ</t>
    </rPh>
    <rPh sb="384" eb="386">
      <t>ロウスイ</t>
    </rPh>
    <rPh sb="387" eb="389">
      <t>ソウキュウ</t>
    </rPh>
    <rPh sb="390" eb="392">
      <t>タイオウ</t>
    </rPh>
    <rPh sb="393" eb="394">
      <t>ツト</t>
    </rPh>
    <rPh sb="395" eb="397">
      <t>ユウシュウ</t>
    </rPh>
    <rPh sb="397" eb="398">
      <t>リツ</t>
    </rPh>
    <rPh sb="399" eb="401">
      <t>コウジョウ</t>
    </rPh>
    <rPh sb="402" eb="403">
      <t>ハカ</t>
    </rPh>
    <phoneticPr fontId="4"/>
  </si>
  <si>
    <t>①有形固定資産減価償却率は、類似団体平均値より低く類似団体と比べると施設の更新が進んでいる。しかし毎年上昇しているため、施設や管路の更新を計画的に行う必要がある。
②管路経年化率は平成２７年度から類似団体平均値より高くなり、毎年上昇している。老朽管の更新を計画的に行い改善していく必要がある。
③管路更新率は、継続して類似団体平均値より高く前年と比べても上昇している。今後も耐震性の向上や老朽管の更新を行う必要がある。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3" eb="24">
      <t>ヒク</t>
    </rPh>
    <rPh sb="25" eb="27">
      <t>ルイジ</t>
    </rPh>
    <rPh sb="27" eb="29">
      <t>ダンタイ</t>
    </rPh>
    <rPh sb="30" eb="31">
      <t>クラ</t>
    </rPh>
    <rPh sb="34" eb="36">
      <t>シセツ</t>
    </rPh>
    <rPh sb="37" eb="39">
      <t>コウシン</t>
    </rPh>
    <rPh sb="40" eb="41">
      <t>スス</t>
    </rPh>
    <rPh sb="49" eb="51">
      <t>マイトシ</t>
    </rPh>
    <rPh sb="51" eb="53">
      <t>ジョウショウ</t>
    </rPh>
    <rPh sb="60" eb="62">
      <t>シセツ</t>
    </rPh>
    <rPh sb="63" eb="65">
      <t>カンロ</t>
    </rPh>
    <rPh sb="66" eb="68">
      <t>コウシン</t>
    </rPh>
    <rPh sb="69" eb="72">
      <t>ケイカクテキ</t>
    </rPh>
    <rPh sb="73" eb="74">
      <t>オコナ</t>
    </rPh>
    <rPh sb="75" eb="77">
      <t>ヒツヨウ</t>
    </rPh>
    <rPh sb="83" eb="85">
      <t>カンロ</t>
    </rPh>
    <rPh sb="85" eb="88">
      <t>ケイネンカ</t>
    </rPh>
    <rPh sb="88" eb="89">
      <t>リツ</t>
    </rPh>
    <rPh sb="90" eb="92">
      <t>ヘイセイ</t>
    </rPh>
    <rPh sb="94" eb="95">
      <t>ネン</t>
    </rPh>
    <rPh sb="95" eb="96">
      <t>ド</t>
    </rPh>
    <rPh sb="98" eb="100">
      <t>ルイジ</t>
    </rPh>
    <rPh sb="100" eb="102">
      <t>ダンタイ</t>
    </rPh>
    <rPh sb="102" eb="105">
      <t>ヘイキンチ</t>
    </rPh>
    <rPh sb="107" eb="108">
      <t>タカ</t>
    </rPh>
    <rPh sb="112" eb="114">
      <t>マイトシ</t>
    </rPh>
    <rPh sb="114" eb="116">
      <t>ジョウショウ</t>
    </rPh>
    <rPh sb="121" eb="123">
      <t>ロウキュウ</t>
    </rPh>
    <rPh sb="123" eb="124">
      <t>カン</t>
    </rPh>
    <rPh sb="125" eb="127">
      <t>コウシン</t>
    </rPh>
    <rPh sb="128" eb="131">
      <t>ケイカクテキ</t>
    </rPh>
    <rPh sb="132" eb="133">
      <t>オコナ</t>
    </rPh>
    <rPh sb="134" eb="136">
      <t>カイゼン</t>
    </rPh>
    <rPh sb="140" eb="142">
      <t>ヒツヨウ</t>
    </rPh>
    <rPh sb="148" eb="150">
      <t>カンロ</t>
    </rPh>
    <rPh sb="150" eb="152">
      <t>コウシン</t>
    </rPh>
    <rPh sb="152" eb="153">
      <t>リツ</t>
    </rPh>
    <rPh sb="155" eb="157">
      <t>ケイゾク</t>
    </rPh>
    <rPh sb="159" eb="161">
      <t>ルイジ</t>
    </rPh>
    <rPh sb="161" eb="163">
      <t>ダンタイ</t>
    </rPh>
    <rPh sb="163" eb="166">
      <t>ヘイキンチ</t>
    </rPh>
    <rPh sb="168" eb="169">
      <t>タカ</t>
    </rPh>
    <rPh sb="173" eb="174">
      <t>クラ</t>
    </rPh>
    <rPh sb="177" eb="179">
      <t>ジョウショウ</t>
    </rPh>
    <rPh sb="184" eb="186">
      <t>コンゴ</t>
    </rPh>
    <rPh sb="187" eb="190">
      <t>タイシンセイ</t>
    </rPh>
    <rPh sb="191" eb="193">
      <t>コウジョウ</t>
    </rPh>
    <rPh sb="194" eb="196">
      <t>ロウキュウ</t>
    </rPh>
    <rPh sb="196" eb="197">
      <t>カン</t>
    </rPh>
    <rPh sb="198" eb="200">
      <t>コウシン</t>
    </rPh>
    <rPh sb="201" eb="202">
      <t>オコナ</t>
    </rPh>
    <rPh sb="203" eb="205">
      <t>ヒツヨウ</t>
    </rPh>
    <phoneticPr fontId="4"/>
  </si>
  <si>
    <t>　経営の健全性については、経常収支比率や料金回収率が１００％以上であり、経営は安定している。しかし、流動比率や企業債残高対給水収益比率が類似団体平均値に達していないことから、今後も継続して企業債残高を減少させていくことが必要である。
　老朽化の状況については、管路経年化率が類似団体平均値に達していないことから、計画的に施設や管路の更新を行わなければならない。
　今後、人口減少による料金収入の減少や施設・管路の更新による費用の増加が見込まれることから、投資・財政計画を策定し、安定した経営を続けられるよう努める。</t>
    <rPh sb="1" eb="3">
      <t>ケイエイ</t>
    </rPh>
    <rPh sb="4" eb="7">
      <t>ケンゼンセイ</t>
    </rPh>
    <rPh sb="13" eb="15">
      <t>ケイジョウ</t>
    </rPh>
    <rPh sb="15" eb="17">
      <t>シュウシ</t>
    </rPh>
    <rPh sb="17" eb="19">
      <t>ヒリツ</t>
    </rPh>
    <rPh sb="20" eb="22">
      <t>リョウキン</t>
    </rPh>
    <rPh sb="22" eb="24">
      <t>カイシュウ</t>
    </rPh>
    <rPh sb="24" eb="25">
      <t>リツ</t>
    </rPh>
    <rPh sb="30" eb="32">
      <t>イジョウ</t>
    </rPh>
    <rPh sb="36" eb="38">
      <t>ケイエイ</t>
    </rPh>
    <rPh sb="39" eb="41">
      <t>アンテイ</t>
    </rPh>
    <rPh sb="50" eb="52">
      <t>リュウドウ</t>
    </rPh>
    <rPh sb="52" eb="54">
      <t>ヒリツ</t>
    </rPh>
    <rPh sb="55" eb="57">
      <t>キギョウ</t>
    </rPh>
    <rPh sb="57" eb="58">
      <t>サイ</t>
    </rPh>
    <rPh sb="58" eb="60">
      <t>ザンダカ</t>
    </rPh>
    <rPh sb="60" eb="61">
      <t>タイ</t>
    </rPh>
    <rPh sb="61" eb="63">
      <t>キュウスイ</t>
    </rPh>
    <rPh sb="63" eb="65">
      <t>シュウエキ</t>
    </rPh>
    <rPh sb="65" eb="67">
      <t>ヒリツ</t>
    </rPh>
    <rPh sb="68" eb="70">
      <t>ルイジ</t>
    </rPh>
    <rPh sb="70" eb="72">
      <t>ダンタイ</t>
    </rPh>
    <rPh sb="72" eb="75">
      <t>ヘイキンチ</t>
    </rPh>
    <rPh sb="76" eb="77">
      <t>タッ</t>
    </rPh>
    <rPh sb="87" eb="89">
      <t>コンゴ</t>
    </rPh>
    <rPh sb="90" eb="92">
      <t>ケイゾク</t>
    </rPh>
    <rPh sb="94" eb="96">
      <t>キギョウ</t>
    </rPh>
    <rPh sb="96" eb="97">
      <t>サイ</t>
    </rPh>
    <rPh sb="97" eb="99">
      <t>ザンダカ</t>
    </rPh>
    <rPh sb="100" eb="102">
      <t>ゲンショウ</t>
    </rPh>
    <rPh sb="110" eb="112">
      <t>ヒツヨウ</t>
    </rPh>
    <rPh sb="118" eb="121">
      <t>ロウキュウカ</t>
    </rPh>
    <rPh sb="122" eb="124">
      <t>ジョウキョウ</t>
    </rPh>
    <rPh sb="130" eb="132">
      <t>カンロ</t>
    </rPh>
    <rPh sb="132" eb="135">
      <t>ケイネンカ</t>
    </rPh>
    <rPh sb="135" eb="136">
      <t>リツ</t>
    </rPh>
    <rPh sb="137" eb="139">
      <t>ルイジ</t>
    </rPh>
    <rPh sb="139" eb="141">
      <t>ダンタイ</t>
    </rPh>
    <rPh sb="141" eb="144">
      <t>ヘイキンチ</t>
    </rPh>
    <rPh sb="145" eb="146">
      <t>タッ</t>
    </rPh>
    <rPh sb="156" eb="159">
      <t>ケイカクテキ</t>
    </rPh>
    <rPh sb="160" eb="162">
      <t>シセツ</t>
    </rPh>
    <rPh sb="163" eb="165">
      <t>カンロ</t>
    </rPh>
    <rPh sb="166" eb="168">
      <t>コウシン</t>
    </rPh>
    <rPh sb="169" eb="170">
      <t>オコナ</t>
    </rPh>
    <rPh sb="182" eb="184">
      <t>コンゴ</t>
    </rPh>
    <rPh sb="185" eb="187">
      <t>ジンコウ</t>
    </rPh>
    <rPh sb="187" eb="189">
      <t>ゲンショウ</t>
    </rPh>
    <rPh sb="192" eb="194">
      <t>リョウキン</t>
    </rPh>
    <rPh sb="194" eb="196">
      <t>シュウニュウ</t>
    </rPh>
    <rPh sb="197" eb="199">
      <t>ゲンショウ</t>
    </rPh>
    <rPh sb="200" eb="202">
      <t>シセツ</t>
    </rPh>
    <rPh sb="203" eb="205">
      <t>カンロ</t>
    </rPh>
    <rPh sb="206" eb="208">
      <t>コウシン</t>
    </rPh>
    <rPh sb="211" eb="213">
      <t>ヒヨウ</t>
    </rPh>
    <rPh sb="214" eb="216">
      <t>ゾウカ</t>
    </rPh>
    <rPh sb="217" eb="219">
      <t>ミコ</t>
    </rPh>
    <rPh sb="227" eb="229">
      <t>トウシ</t>
    </rPh>
    <rPh sb="230" eb="232">
      <t>ザイセイ</t>
    </rPh>
    <rPh sb="232" eb="234">
      <t>ケイカク</t>
    </rPh>
    <rPh sb="235" eb="237">
      <t>サクテイ</t>
    </rPh>
    <rPh sb="239" eb="241">
      <t>アンテイ</t>
    </rPh>
    <rPh sb="243" eb="245">
      <t>ケイエイ</t>
    </rPh>
    <rPh sb="246" eb="247">
      <t>ツヅ</t>
    </rPh>
    <rPh sb="253" eb="25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</si>
</sst>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1.1000000000000001</c:v>
                </c:pt>
                <c:pt idx="1">
                  <c:v>1.46</c:v>
                </c:pt>
                <c:pt idx="2">
                  <c:v>1.07</c:v>
                </c:pt>
                <c:pt idx="3">
                  <c:v>0.93</c:v>
                </c:pt>
                <c:pt idx="4">
                  <c:v>1.52</c:v>
                </c:pt>
              </c:numCache>
            </c:numRef>
          </c:val>
          <c:extLst xmlns:c16r2="http://schemas.microsoft.com/office/drawing/2015/06/chart">
            <c:ext xmlns:c16="http://schemas.microsoft.com/office/drawing/2014/chart" uri="{C3380CC4-5D6E-409C-BE32-E72D297353CC}">
              <c16:uniqueId val="{00000000-E3A8-4726-BAAE-4684E1E5A423}"/>
            </c:ext>
          </c:extLst>
        </c:ser>
        <c:dLbls>
          <c:showLegendKey val="0"/>
          <c:showVal val="0"/>
          <c:showCatName val="0"/>
          <c:showSerName val="0"/>
          <c:showPercent val="0"/>
          <c:showBubbleSize val="0"/>
        </c:dLbls>
        <c:gapWidth val="150"/>
        <c:axId val="157873280"/>
        <c:axId val="15787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E3A8-4726-BAAE-4684E1E5A423}"/>
            </c:ext>
          </c:extLst>
        </c:ser>
        <c:dLbls>
          <c:showLegendKey val="0"/>
          <c:showVal val="0"/>
          <c:showCatName val="0"/>
          <c:showSerName val="0"/>
          <c:showPercent val="0"/>
          <c:showBubbleSize val="0"/>
        </c:dLbls>
        <c:marker val="1"/>
        <c:smooth val="0"/>
        <c:axId val="157873280"/>
        <c:axId val="157875200"/>
      </c:lineChart>
      <c:dateAx>
        <c:axId val="157873280"/>
        <c:scaling>
          <c:orientation val="minMax"/>
        </c:scaling>
        <c:delete val="1"/>
        <c:axPos val="b"/>
        <c:numFmt formatCode="ge" sourceLinked="1"/>
        <c:majorTickMark val="none"/>
        <c:minorTickMark val="none"/>
        <c:tickLblPos val="none"/>
        <c:crossAx val="157875200"/>
        <c:crosses val="autoZero"/>
        <c:auto val="1"/>
        <c:lblOffset val="100"/>
        <c:baseTimeUnit val="years"/>
      </c:dateAx>
      <c:valAx>
        <c:axId val="1578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68.930000000000007</c:v>
                </c:pt>
                <c:pt idx="1">
                  <c:v>68.44</c:v>
                </c:pt>
                <c:pt idx="2">
                  <c:v>66.88</c:v>
                </c:pt>
                <c:pt idx="3">
                  <c:v>65.150000000000006</c:v>
                </c:pt>
                <c:pt idx="4">
                  <c:v>65.55</c:v>
                </c:pt>
              </c:numCache>
            </c:numRef>
          </c:val>
          <c:extLst xmlns:c16r2="http://schemas.microsoft.com/office/drawing/2015/06/chart">
            <c:ext xmlns:c16="http://schemas.microsoft.com/office/drawing/2014/chart" uri="{C3380CC4-5D6E-409C-BE32-E72D297353CC}">
              <c16:uniqueId val="{00000000-EA93-414F-93D7-0ED12E8EBF4A}"/>
            </c:ext>
          </c:extLst>
        </c:ser>
        <c:dLbls>
          <c:showLegendKey val="0"/>
          <c:showVal val="0"/>
          <c:showCatName val="0"/>
          <c:showSerName val="0"/>
          <c:showPercent val="0"/>
          <c:showBubbleSize val="0"/>
        </c:dLbls>
        <c:gapWidth val="150"/>
        <c:axId val="160273152"/>
        <c:axId val="16027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EA93-414F-93D7-0ED12E8EBF4A}"/>
            </c:ext>
          </c:extLst>
        </c:ser>
        <c:dLbls>
          <c:showLegendKey val="0"/>
          <c:showVal val="0"/>
          <c:showCatName val="0"/>
          <c:showSerName val="0"/>
          <c:showPercent val="0"/>
          <c:showBubbleSize val="0"/>
        </c:dLbls>
        <c:marker val="1"/>
        <c:smooth val="0"/>
        <c:axId val="160273152"/>
        <c:axId val="160275072"/>
      </c:lineChart>
      <c:dateAx>
        <c:axId val="160273152"/>
        <c:scaling>
          <c:orientation val="minMax"/>
        </c:scaling>
        <c:delete val="1"/>
        <c:axPos val="b"/>
        <c:numFmt formatCode="ge" sourceLinked="1"/>
        <c:majorTickMark val="none"/>
        <c:minorTickMark val="none"/>
        <c:tickLblPos val="none"/>
        <c:crossAx val="160275072"/>
        <c:crosses val="autoZero"/>
        <c:auto val="1"/>
        <c:lblOffset val="100"/>
        <c:baseTimeUnit val="years"/>
      </c:dateAx>
      <c:valAx>
        <c:axId val="1602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85.9</c:v>
                </c:pt>
                <c:pt idx="1">
                  <c:v>85.54</c:v>
                </c:pt>
                <c:pt idx="2">
                  <c:v>86.83</c:v>
                </c:pt>
                <c:pt idx="3">
                  <c:v>89.71</c:v>
                </c:pt>
                <c:pt idx="4">
                  <c:v>89.25</c:v>
                </c:pt>
              </c:numCache>
            </c:numRef>
          </c:val>
          <c:extLst xmlns:c16r2="http://schemas.microsoft.com/office/drawing/2015/06/chart">
            <c:ext xmlns:c16="http://schemas.microsoft.com/office/drawing/2014/chart" uri="{C3380CC4-5D6E-409C-BE32-E72D297353CC}">
              <c16:uniqueId val="{00000000-6FCF-488B-A065-1A26EB932154}"/>
            </c:ext>
          </c:extLst>
        </c:ser>
        <c:dLbls>
          <c:showLegendKey val="0"/>
          <c:showVal val="0"/>
          <c:showCatName val="0"/>
          <c:showSerName val="0"/>
          <c:showPercent val="0"/>
          <c:showBubbleSize val="0"/>
        </c:dLbls>
        <c:gapWidth val="150"/>
        <c:axId val="160339072"/>
        <c:axId val="16034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6FCF-488B-A065-1A26EB932154}"/>
            </c:ext>
          </c:extLst>
        </c:ser>
        <c:dLbls>
          <c:showLegendKey val="0"/>
          <c:showVal val="0"/>
          <c:showCatName val="0"/>
          <c:showSerName val="0"/>
          <c:showPercent val="0"/>
          <c:showBubbleSize val="0"/>
        </c:dLbls>
        <c:marker val="1"/>
        <c:smooth val="0"/>
        <c:axId val="160339072"/>
        <c:axId val="160340992"/>
      </c:lineChart>
      <c:dateAx>
        <c:axId val="160339072"/>
        <c:scaling>
          <c:orientation val="minMax"/>
        </c:scaling>
        <c:delete val="1"/>
        <c:axPos val="b"/>
        <c:numFmt formatCode="ge" sourceLinked="1"/>
        <c:majorTickMark val="none"/>
        <c:minorTickMark val="none"/>
        <c:tickLblPos val="none"/>
        <c:crossAx val="160340992"/>
        <c:crosses val="autoZero"/>
        <c:auto val="1"/>
        <c:lblOffset val="100"/>
        <c:baseTimeUnit val="years"/>
      </c:dateAx>
      <c:valAx>
        <c:axId val="1603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109.96</c:v>
                </c:pt>
                <c:pt idx="1">
                  <c:v>125.09</c:v>
                </c:pt>
                <c:pt idx="2">
                  <c:v>127.03</c:v>
                </c:pt>
                <c:pt idx="3">
                  <c:v>128.57</c:v>
                </c:pt>
                <c:pt idx="4">
                  <c:v>130.59</c:v>
                </c:pt>
              </c:numCache>
            </c:numRef>
          </c:val>
          <c:extLst xmlns:c16r2="http://schemas.microsoft.com/office/drawing/2015/06/chart">
            <c:ext xmlns:c16="http://schemas.microsoft.com/office/drawing/2014/chart" uri="{C3380CC4-5D6E-409C-BE32-E72D297353CC}">
              <c16:uniqueId val="{00000000-F9E6-493A-A4BD-FD51BF68B4D4}"/>
            </c:ext>
          </c:extLst>
        </c:ser>
        <c:dLbls>
          <c:showLegendKey val="0"/>
          <c:showVal val="0"/>
          <c:showCatName val="0"/>
          <c:showSerName val="0"/>
          <c:showPercent val="0"/>
          <c:showBubbleSize val="0"/>
        </c:dLbls>
        <c:gapWidth val="150"/>
        <c:axId val="158307840"/>
        <c:axId val="15830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F9E6-493A-A4BD-FD51BF68B4D4}"/>
            </c:ext>
          </c:extLst>
        </c:ser>
        <c:dLbls>
          <c:showLegendKey val="0"/>
          <c:showVal val="0"/>
          <c:showCatName val="0"/>
          <c:showSerName val="0"/>
          <c:showPercent val="0"/>
          <c:showBubbleSize val="0"/>
        </c:dLbls>
        <c:marker val="1"/>
        <c:smooth val="0"/>
        <c:axId val="158307840"/>
        <c:axId val="158309760"/>
      </c:lineChart>
      <c:dateAx>
        <c:axId val="158307840"/>
        <c:scaling>
          <c:orientation val="minMax"/>
        </c:scaling>
        <c:delete val="1"/>
        <c:axPos val="b"/>
        <c:numFmt formatCode="ge" sourceLinked="1"/>
        <c:majorTickMark val="none"/>
        <c:minorTickMark val="none"/>
        <c:tickLblPos val="none"/>
        <c:crossAx val="158309760"/>
        <c:crosses val="autoZero"/>
        <c:auto val="1"/>
        <c:lblOffset val="100"/>
        <c:baseTimeUnit val="years"/>
      </c:dateAx>
      <c:valAx>
        <c:axId val="158309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3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40.18</c:v>
                </c:pt>
                <c:pt idx="1">
                  <c:v>43.61</c:v>
                </c:pt>
                <c:pt idx="2">
                  <c:v>44.23</c:v>
                </c:pt>
                <c:pt idx="3">
                  <c:v>45.06</c:v>
                </c:pt>
                <c:pt idx="4">
                  <c:v>45.69</c:v>
                </c:pt>
              </c:numCache>
            </c:numRef>
          </c:val>
          <c:extLst xmlns:c16r2="http://schemas.microsoft.com/office/drawing/2015/06/chart">
            <c:ext xmlns:c16="http://schemas.microsoft.com/office/drawing/2014/chart" uri="{C3380CC4-5D6E-409C-BE32-E72D297353CC}">
              <c16:uniqueId val="{00000000-A59F-444F-A40E-F9AD8B469966}"/>
            </c:ext>
          </c:extLst>
        </c:ser>
        <c:dLbls>
          <c:showLegendKey val="0"/>
          <c:showVal val="0"/>
          <c:showCatName val="0"/>
          <c:showSerName val="0"/>
          <c:showPercent val="0"/>
          <c:showBubbleSize val="0"/>
        </c:dLbls>
        <c:gapWidth val="150"/>
        <c:axId val="158881664"/>
        <c:axId val="15888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A59F-444F-A40E-F9AD8B469966}"/>
            </c:ext>
          </c:extLst>
        </c:ser>
        <c:dLbls>
          <c:showLegendKey val="0"/>
          <c:showVal val="0"/>
          <c:showCatName val="0"/>
          <c:showSerName val="0"/>
          <c:showPercent val="0"/>
          <c:showBubbleSize val="0"/>
        </c:dLbls>
        <c:marker val="1"/>
        <c:smooth val="0"/>
        <c:axId val="158881664"/>
        <c:axId val="158887936"/>
      </c:lineChart>
      <c:dateAx>
        <c:axId val="158881664"/>
        <c:scaling>
          <c:orientation val="minMax"/>
        </c:scaling>
        <c:delete val="1"/>
        <c:axPos val="b"/>
        <c:numFmt formatCode="ge" sourceLinked="1"/>
        <c:majorTickMark val="none"/>
        <c:minorTickMark val="none"/>
        <c:tickLblPos val="none"/>
        <c:crossAx val="158887936"/>
        <c:crosses val="autoZero"/>
        <c:auto val="1"/>
        <c:lblOffset val="100"/>
        <c:baseTimeUnit val="years"/>
      </c:dateAx>
      <c:valAx>
        <c:axId val="1588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10.35</c:v>
                </c:pt>
                <c:pt idx="1">
                  <c:v>11.85</c:v>
                </c:pt>
                <c:pt idx="2">
                  <c:v>14.73</c:v>
                </c:pt>
                <c:pt idx="3">
                  <c:v>16.66</c:v>
                </c:pt>
                <c:pt idx="4">
                  <c:v>17.559999999999999</c:v>
                </c:pt>
              </c:numCache>
            </c:numRef>
          </c:val>
          <c:extLst xmlns:c16r2="http://schemas.microsoft.com/office/drawing/2015/06/chart">
            <c:ext xmlns:c16="http://schemas.microsoft.com/office/drawing/2014/chart" uri="{C3380CC4-5D6E-409C-BE32-E72D297353CC}">
              <c16:uniqueId val="{00000000-5E41-40E9-9755-70E33F133280}"/>
            </c:ext>
          </c:extLst>
        </c:ser>
        <c:dLbls>
          <c:showLegendKey val="0"/>
          <c:showVal val="0"/>
          <c:showCatName val="0"/>
          <c:showSerName val="0"/>
          <c:showPercent val="0"/>
          <c:showBubbleSize val="0"/>
        </c:dLbls>
        <c:gapWidth val="150"/>
        <c:axId val="158994432"/>
        <c:axId val="15899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5E41-40E9-9755-70E33F133280}"/>
            </c:ext>
          </c:extLst>
        </c:ser>
        <c:dLbls>
          <c:showLegendKey val="0"/>
          <c:showVal val="0"/>
          <c:showCatName val="0"/>
          <c:showSerName val="0"/>
          <c:showPercent val="0"/>
          <c:showBubbleSize val="0"/>
        </c:dLbls>
        <c:marker val="1"/>
        <c:smooth val="0"/>
        <c:axId val="158994432"/>
        <c:axId val="158996352"/>
      </c:lineChart>
      <c:dateAx>
        <c:axId val="158994432"/>
        <c:scaling>
          <c:orientation val="minMax"/>
        </c:scaling>
        <c:delete val="1"/>
        <c:axPos val="b"/>
        <c:numFmt formatCode="ge" sourceLinked="1"/>
        <c:majorTickMark val="none"/>
        <c:minorTickMark val="none"/>
        <c:tickLblPos val="none"/>
        <c:crossAx val="158996352"/>
        <c:crosses val="autoZero"/>
        <c:auto val="1"/>
        <c:lblOffset val="100"/>
        <c:baseTimeUnit val="years"/>
      </c:dateAx>
      <c:valAx>
        <c:axId val="1589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25-4063-86B5-A3A23EAA7D26}"/>
            </c:ext>
          </c:extLst>
        </c:ser>
        <c:dLbls>
          <c:showLegendKey val="0"/>
          <c:showVal val="0"/>
          <c:showCatName val="0"/>
          <c:showSerName val="0"/>
          <c:showPercent val="0"/>
          <c:showBubbleSize val="0"/>
        </c:dLbls>
        <c:gapWidth val="150"/>
        <c:axId val="159010176"/>
        <c:axId val="15904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A225-4063-86B5-A3A23EAA7D26}"/>
            </c:ext>
          </c:extLst>
        </c:ser>
        <c:dLbls>
          <c:showLegendKey val="0"/>
          <c:showVal val="0"/>
          <c:showCatName val="0"/>
          <c:showSerName val="0"/>
          <c:showPercent val="0"/>
          <c:showBubbleSize val="0"/>
        </c:dLbls>
        <c:marker val="1"/>
        <c:smooth val="0"/>
        <c:axId val="159010176"/>
        <c:axId val="159045120"/>
      </c:lineChart>
      <c:dateAx>
        <c:axId val="159010176"/>
        <c:scaling>
          <c:orientation val="minMax"/>
        </c:scaling>
        <c:delete val="1"/>
        <c:axPos val="b"/>
        <c:numFmt formatCode="ge" sourceLinked="1"/>
        <c:majorTickMark val="none"/>
        <c:minorTickMark val="none"/>
        <c:tickLblPos val="none"/>
        <c:crossAx val="159045120"/>
        <c:crosses val="autoZero"/>
        <c:auto val="1"/>
        <c:lblOffset val="100"/>
        <c:baseTimeUnit val="years"/>
      </c:dateAx>
      <c:valAx>
        <c:axId val="15904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0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589.25</c:v>
                </c:pt>
                <c:pt idx="1">
                  <c:v>207.57</c:v>
                </c:pt>
                <c:pt idx="2">
                  <c:v>229.84</c:v>
                </c:pt>
                <c:pt idx="3">
                  <c:v>271.61</c:v>
                </c:pt>
                <c:pt idx="4">
                  <c:v>283.14999999999998</c:v>
                </c:pt>
              </c:numCache>
            </c:numRef>
          </c:val>
          <c:extLst xmlns:c16r2="http://schemas.microsoft.com/office/drawing/2015/06/chart">
            <c:ext xmlns:c16="http://schemas.microsoft.com/office/drawing/2014/chart" uri="{C3380CC4-5D6E-409C-BE32-E72D297353CC}">
              <c16:uniqueId val="{00000000-0159-4891-A22F-03AF4F7CDE81}"/>
            </c:ext>
          </c:extLst>
        </c:ser>
        <c:dLbls>
          <c:showLegendKey val="0"/>
          <c:showVal val="0"/>
          <c:showCatName val="0"/>
          <c:showSerName val="0"/>
          <c:showPercent val="0"/>
          <c:showBubbleSize val="0"/>
        </c:dLbls>
        <c:gapWidth val="150"/>
        <c:axId val="160640384"/>
        <c:axId val="16065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0159-4891-A22F-03AF4F7CDE81}"/>
            </c:ext>
          </c:extLst>
        </c:ser>
        <c:dLbls>
          <c:showLegendKey val="0"/>
          <c:showVal val="0"/>
          <c:showCatName val="0"/>
          <c:showSerName val="0"/>
          <c:showPercent val="0"/>
          <c:showBubbleSize val="0"/>
        </c:dLbls>
        <c:marker val="1"/>
        <c:smooth val="0"/>
        <c:axId val="160640384"/>
        <c:axId val="160654848"/>
      </c:lineChart>
      <c:dateAx>
        <c:axId val="160640384"/>
        <c:scaling>
          <c:orientation val="minMax"/>
        </c:scaling>
        <c:delete val="1"/>
        <c:axPos val="b"/>
        <c:numFmt formatCode="ge" sourceLinked="1"/>
        <c:majorTickMark val="none"/>
        <c:minorTickMark val="none"/>
        <c:tickLblPos val="none"/>
        <c:crossAx val="160654848"/>
        <c:crosses val="autoZero"/>
        <c:auto val="1"/>
        <c:lblOffset val="100"/>
        <c:baseTimeUnit val="years"/>
      </c:dateAx>
      <c:valAx>
        <c:axId val="160654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6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329.15</c:v>
                </c:pt>
                <c:pt idx="1">
                  <c:v>328.57</c:v>
                </c:pt>
                <c:pt idx="2">
                  <c:v>327.76</c:v>
                </c:pt>
                <c:pt idx="3">
                  <c:v>322.41000000000003</c:v>
                </c:pt>
                <c:pt idx="4">
                  <c:v>319.20999999999998</c:v>
                </c:pt>
              </c:numCache>
            </c:numRef>
          </c:val>
          <c:extLst xmlns:c16r2="http://schemas.microsoft.com/office/drawing/2015/06/chart">
            <c:ext xmlns:c16="http://schemas.microsoft.com/office/drawing/2014/chart" uri="{C3380CC4-5D6E-409C-BE32-E72D297353CC}">
              <c16:uniqueId val="{00000000-FF36-4723-A2AD-DF95647D5EDE}"/>
            </c:ext>
          </c:extLst>
        </c:ser>
        <c:dLbls>
          <c:showLegendKey val="0"/>
          <c:showVal val="0"/>
          <c:showCatName val="0"/>
          <c:showSerName val="0"/>
          <c:showPercent val="0"/>
          <c:showBubbleSize val="0"/>
        </c:dLbls>
        <c:gapWidth val="150"/>
        <c:axId val="160112640"/>
        <c:axId val="16011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FF36-4723-A2AD-DF95647D5EDE}"/>
            </c:ext>
          </c:extLst>
        </c:ser>
        <c:dLbls>
          <c:showLegendKey val="0"/>
          <c:showVal val="0"/>
          <c:showCatName val="0"/>
          <c:showSerName val="0"/>
          <c:showPercent val="0"/>
          <c:showBubbleSize val="0"/>
        </c:dLbls>
        <c:marker val="1"/>
        <c:smooth val="0"/>
        <c:axId val="160112640"/>
        <c:axId val="160114560"/>
      </c:lineChart>
      <c:dateAx>
        <c:axId val="160112640"/>
        <c:scaling>
          <c:orientation val="minMax"/>
        </c:scaling>
        <c:delete val="1"/>
        <c:axPos val="b"/>
        <c:numFmt formatCode="ge" sourceLinked="1"/>
        <c:majorTickMark val="none"/>
        <c:minorTickMark val="none"/>
        <c:tickLblPos val="none"/>
        <c:crossAx val="160114560"/>
        <c:crosses val="autoZero"/>
        <c:auto val="1"/>
        <c:lblOffset val="100"/>
        <c:baseTimeUnit val="years"/>
      </c:dateAx>
      <c:valAx>
        <c:axId val="160114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1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107.78</c:v>
                </c:pt>
                <c:pt idx="1">
                  <c:v>123.31</c:v>
                </c:pt>
                <c:pt idx="2">
                  <c:v>125.17</c:v>
                </c:pt>
                <c:pt idx="3">
                  <c:v>127.73</c:v>
                </c:pt>
                <c:pt idx="4">
                  <c:v>129.69</c:v>
                </c:pt>
              </c:numCache>
            </c:numRef>
          </c:val>
          <c:extLst xmlns:c16r2="http://schemas.microsoft.com/office/drawing/2015/06/chart">
            <c:ext xmlns:c16="http://schemas.microsoft.com/office/drawing/2014/chart" uri="{C3380CC4-5D6E-409C-BE32-E72D297353CC}">
              <c16:uniqueId val="{00000000-552D-461D-82B3-18E94C5D56D6}"/>
            </c:ext>
          </c:extLst>
        </c:ser>
        <c:dLbls>
          <c:showLegendKey val="0"/>
          <c:showVal val="0"/>
          <c:showCatName val="0"/>
          <c:showSerName val="0"/>
          <c:showPercent val="0"/>
          <c:showBubbleSize val="0"/>
        </c:dLbls>
        <c:gapWidth val="150"/>
        <c:axId val="160141696"/>
        <c:axId val="16014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552D-461D-82B3-18E94C5D56D6}"/>
            </c:ext>
          </c:extLst>
        </c:ser>
        <c:dLbls>
          <c:showLegendKey val="0"/>
          <c:showVal val="0"/>
          <c:showCatName val="0"/>
          <c:showSerName val="0"/>
          <c:showPercent val="0"/>
          <c:showBubbleSize val="0"/>
        </c:dLbls>
        <c:marker val="1"/>
        <c:smooth val="0"/>
        <c:axId val="160141696"/>
        <c:axId val="160143616"/>
      </c:lineChart>
      <c:dateAx>
        <c:axId val="160141696"/>
        <c:scaling>
          <c:orientation val="minMax"/>
        </c:scaling>
        <c:delete val="1"/>
        <c:axPos val="b"/>
        <c:numFmt formatCode="ge" sourceLinked="1"/>
        <c:majorTickMark val="none"/>
        <c:minorTickMark val="none"/>
        <c:tickLblPos val="none"/>
        <c:crossAx val="160143616"/>
        <c:crosses val="autoZero"/>
        <c:auto val="1"/>
        <c:lblOffset val="100"/>
        <c:baseTimeUnit val="years"/>
      </c:dateAx>
      <c:valAx>
        <c:axId val="1601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126.4</c:v>
                </c:pt>
                <c:pt idx="1">
                  <c:v>111.36</c:v>
                </c:pt>
                <c:pt idx="2">
                  <c:v>109.68</c:v>
                </c:pt>
                <c:pt idx="3">
                  <c:v>107.51</c:v>
                </c:pt>
                <c:pt idx="4">
                  <c:v>105.98</c:v>
                </c:pt>
              </c:numCache>
            </c:numRef>
          </c:val>
          <c:extLst xmlns:c16r2="http://schemas.microsoft.com/office/drawing/2015/06/chart">
            <c:ext xmlns:c16="http://schemas.microsoft.com/office/drawing/2014/chart" uri="{C3380CC4-5D6E-409C-BE32-E72D297353CC}">
              <c16:uniqueId val="{00000000-F199-4F3D-B5C6-ADF636616FFD}"/>
            </c:ext>
          </c:extLst>
        </c:ser>
        <c:dLbls>
          <c:showLegendKey val="0"/>
          <c:showVal val="0"/>
          <c:showCatName val="0"/>
          <c:showSerName val="0"/>
          <c:showPercent val="0"/>
          <c:showBubbleSize val="0"/>
        </c:dLbls>
        <c:gapWidth val="150"/>
        <c:axId val="160248192"/>
        <c:axId val="16025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F199-4F3D-B5C6-ADF636616FFD}"/>
            </c:ext>
          </c:extLst>
        </c:ser>
        <c:dLbls>
          <c:showLegendKey val="0"/>
          <c:showVal val="0"/>
          <c:showCatName val="0"/>
          <c:showSerName val="0"/>
          <c:showPercent val="0"/>
          <c:showBubbleSize val="0"/>
        </c:dLbls>
        <c:marker val="1"/>
        <c:smooth val="0"/>
        <c:axId val="160248192"/>
        <c:axId val="160250112"/>
      </c:lineChart>
      <c:dateAx>
        <c:axId val="160248192"/>
        <c:scaling>
          <c:orientation val="minMax"/>
        </c:scaling>
        <c:delete val="1"/>
        <c:axPos val="b"/>
        <c:numFmt formatCode="ge" sourceLinked="1"/>
        <c:majorTickMark val="none"/>
        <c:minorTickMark val="none"/>
        <c:tickLblPos val="none"/>
        <c:crossAx val="160250112"/>
        <c:crosses val="autoZero"/>
        <c:auto val="1"/>
        <c:lblOffset val="100"/>
        <c:baseTimeUnit val="years"/>
      </c:dateAx>
      <c:valAx>
        <c:axId val="1602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藤枝市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146173</v>
      </c>
      <c r="AM8" s="70"/>
      <c r="AN8" s="70"/>
      <c r="AO8" s="70"/>
      <c r="AP8" s="70"/>
      <c r="AQ8" s="70"/>
      <c r="AR8" s="70"/>
      <c r="AS8" s="70"/>
      <c r="AT8" s="66">
        <f>データ!$S$6</f>
        <v>194.06</v>
      </c>
      <c r="AU8" s="67"/>
      <c r="AV8" s="67"/>
      <c r="AW8" s="67"/>
      <c r="AX8" s="67"/>
      <c r="AY8" s="67"/>
      <c r="AZ8" s="67"/>
      <c r="BA8" s="67"/>
      <c r="BB8" s="69">
        <f>データ!$T$6</f>
        <v>753.24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61.67</v>
      </c>
      <c r="J10" s="67"/>
      <c r="K10" s="67"/>
      <c r="L10" s="67"/>
      <c r="M10" s="67"/>
      <c r="N10" s="67"/>
      <c r="O10" s="68"/>
      <c r="P10" s="69">
        <f>データ!$P$6</f>
        <v>90.62</v>
      </c>
      <c r="Q10" s="69"/>
      <c r="R10" s="69"/>
      <c r="S10" s="69"/>
      <c r="T10" s="69"/>
      <c r="U10" s="69"/>
      <c r="V10" s="69"/>
      <c r="W10" s="70">
        <f>データ!$Q$6</f>
        <v>2419</v>
      </c>
      <c r="X10" s="70"/>
      <c r="Y10" s="70"/>
      <c r="Z10" s="70"/>
      <c r="AA10" s="70"/>
      <c r="AB10" s="70"/>
      <c r="AC10" s="70"/>
      <c r="AD10" s="2"/>
      <c r="AE10" s="2"/>
      <c r="AF10" s="2"/>
      <c r="AG10" s="2"/>
      <c r="AH10" s="4"/>
      <c r="AI10" s="4"/>
      <c r="AJ10" s="4"/>
      <c r="AK10" s="4"/>
      <c r="AL10" s="70">
        <f>データ!$U$6</f>
        <v>132117</v>
      </c>
      <c r="AM10" s="70"/>
      <c r="AN10" s="70"/>
      <c r="AO10" s="70"/>
      <c r="AP10" s="70"/>
      <c r="AQ10" s="70"/>
      <c r="AR10" s="70"/>
      <c r="AS10" s="70"/>
      <c r="AT10" s="66">
        <f>データ!$V$6</f>
        <v>55.31</v>
      </c>
      <c r="AU10" s="67"/>
      <c r="AV10" s="67"/>
      <c r="AW10" s="67"/>
      <c r="AX10" s="67"/>
      <c r="AY10" s="67"/>
      <c r="AZ10" s="67"/>
      <c r="BA10" s="67"/>
      <c r="BB10" s="69">
        <f>データ!$W$6</f>
        <v>2388.66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8QaVJckjGcpqzqjQ7w0s1SZfBBeuT+X91FvxebHv6o4uX8RkTf7fco9GBmTZ6C6oRt3C221CKmjpzKiHav9hA==" saltValue="bDfT09IIlK2Ndu8rAVSL9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222143</v>
      </c>
      <c r="D6" s="33">
        <f t="shared" si="3"/>
        <v>46</v>
      </c>
      <c r="E6" s="33">
        <f t="shared" si="3"/>
        <v>1</v>
      </c>
      <c r="F6" s="33">
        <f t="shared" si="3"/>
        <v>0</v>
      </c>
      <c r="G6" s="33">
        <f t="shared" si="3"/>
        <v>1</v>
      </c>
      <c r="H6" s="33" t="str">
        <f t="shared" si="3"/>
        <v>静岡県　藤枝市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61.67</v>
      </c>
      <c r="P6" s="34">
        <f t="shared" si="3"/>
        <v>90.62</v>
      </c>
      <c r="Q6" s="34">
        <f t="shared" si="3"/>
        <v>2419</v>
      </c>
      <c r="R6" s="34">
        <f t="shared" si="3"/>
        <v>146173</v>
      </c>
      <c r="S6" s="34">
        <f t="shared" si="3"/>
        <v>194.06</v>
      </c>
      <c r="T6" s="34">
        <f t="shared" si="3"/>
        <v>753.24</v>
      </c>
      <c r="U6" s="34">
        <f t="shared" si="3"/>
        <v>132117</v>
      </c>
      <c r="V6" s="34">
        <f t="shared" si="3"/>
        <v>55.31</v>
      </c>
      <c r="W6" s="34">
        <f t="shared" si="3"/>
        <v>2388.66</v>
      </c>
      <c r="X6" s="35">
        <f>IF(X7="",NA(),X7)</f>
        <v>109.96</v>
      </c>
      <c r="Y6" s="35">
        <f t="shared" ref="Y6:AG6" si="4">IF(Y7="",NA(),Y7)</f>
        <v>125.09</v>
      </c>
      <c r="Z6" s="35">
        <f t="shared" si="4"/>
        <v>127.03</v>
      </c>
      <c r="AA6" s="35">
        <f t="shared" si="4"/>
        <v>128.57</v>
      </c>
      <c r="AB6" s="35">
        <f t="shared" si="4"/>
        <v>130.59</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589.25</v>
      </c>
      <c r="AU6" s="35">
        <f t="shared" ref="AU6:BC6" si="6">IF(AU7="",NA(),AU7)</f>
        <v>207.57</v>
      </c>
      <c r="AV6" s="35">
        <f t="shared" si="6"/>
        <v>229.84</v>
      </c>
      <c r="AW6" s="35">
        <f t="shared" si="6"/>
        <v>271.61</v>
      </c>
      <c r="AX6" s="35">
        <f t="shared" si="6"/>
        <v>283.14999999999998</v>
      </c>
      <c r="AY6" s="35">
        <f t="shared" si="6"/>
        <v>648.09</v>
      </c>
      <c r="AZ6" s="35">
        <f t="shared" si="6"/>
        <v>344.19</v>
      </c>
      <c r="BA6" s="35">
        <f t="shared" si="6"/>
        <v>352.05</v>
      </c>
      <c r="BB6" s="35">
        <f t="shared" si="6"/>
        <v>349.04</v>
      </c>
      <c r="BC6" s="35">
        <f t="shared" si="6"/>
        <v>337.49</v>
      </c>
      <c r="BD6" s="34" t="str">
        <f>IF(BD7="","",IF(BD7="-","【-】","【"&amp;SUBSTITUTE(TEXT(BD7,"#,##0.00"),"-","△")&amp;"】"))</f>
        <v>【264.34】</v>
      </c>
      <c r="BE6" s="35">
        <f>IF(BE7="",NA(),BE7)</f>
        <v>329.15</v>
      </c>
      <c r="BF6" s="35">
        <f t="shared" ref="BF6:BN6" si="7">IF(BF7="",NA(),BF7)</f>
        <v>328.57</v>
      </c>
      <c r="BG6" s="35">
        <f t="shared" si="7"/>
        <v>327.76</v>
      </c>
      <c r="BH6" s="35">
        <f t="shared" si="7"/>
        <v>322.41000000000003</v>
      </c>
      <c r="BI6" s="35">
        <f t="shared" si="7"/>
        <v>319.20999999999998</v>
      </c>
      <c r="BJ6" s="35">
        <f t="shared" si="7"/>
        <v>253.86</v>
      </c>
      <c r="BK6" s="35">
        <f t="shared" si="7"/>
        <v>252.09</v>
      </c>
      <c r="BL6" s="35">
        <f t="shared" si="7"/>
        <v>250.76</v>
      </c>
      <c r="BM6" s="35">
        <f t="shared" si="7"/>
        <v>254.54</v>
      </c>
      <c r="BN6" s="35">
        <f t="shared" si="7"/>
        <v>265.92</v>
      </c>
      <c r="BO6" s="34" t="str">
        <f>IF(BO7="","",IF(BO7="-","【-】","【"&amp;SUBSTITUTE(TEXT(BO7,"#,##0.00"),"-","△")&amp;"】"))</f>
        <v>【274.27】</v>
      </c>
      <c r="BP6" s="35">
        <f>IF(BP7="",NA(),BP7)</f>
        <v>107.78</v>
      </c>
      <c r="BQ6" s="35">
        <f t="shared" ref="BQ6:BY6" si="8">IF(BQ7="",NA(),BQ7)</f>
        <v>123.31</v>
      </c>
      <c r="BR6" s="35">
        <f t="shared" si="8"/>
        <v>125.17</v>
      </c>
      <c r="BS6" s="35">
        <f t="shared" si="8"/>
        <v>127.73</v>
      </c>
      <c r="BT6" s="35">
        <f t="shared" si="8"/>
        <v>129.69</v>
      </c>
      <c r="BU6" s="35">
        <f t="shared" si="8"/>
        <v>100.07</v>
      </c>
      <c r="BV6" s="35">
        <f t="shared" si="8"/>
        <v>106.22</v>
      </c>
      <c r="BW6" s="35">
        <f t="shared" si="8"/>
        <v>106.69</v>
      </c>
      <c r="BX6" s="35">
        <f t="shared" si="8"/>
        <v>106.52</v>
      </c>
      <c r="BY6" s="35">
        <f t="shared" si="8"/>
        <v>105.86</v>
      </c>
      <c r="BZ6" s="34" t="str">
        <f>IF(BZ7="","",IF(BZ7="-","【-】","【"&amp;SUBSTITUTE(TEXT(BZ7,"#,##0.00"),"-","△")&amp;"】"))</f>
        <v>【104.36】</v>
      </c>
      <c r="CA6" s="35">
        <f>IF(CA7="",NA(),CA7)</f>
        <v>126.4</v>
      </c>
      <c r="CB6" s="35">
        <f t="shared" ref="CB6:CJ6" si="9">IF(CB7="",NA(),CB7)</f>
        <v>111.36</v>
      </c>
      <c r="CC6" s="35">
        <f t="shared" si="9"/>
        <v>109.68</v>
      </c>
      <c r="CD6" s="35">
        <f t="shared" si="9"/>
        <v>107.51</v>
      </c>
      <c r="CE6" s="35">
        <f t="shared" si="9"/>
        <v>105.98</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68.930000000000007</v>
      </c>
      <c r="CM6" s="35">
        <f t="shared" ref="CM6:CU6" si="10">IF(CM7="",NA(),CM7)</f>
        <v>68.44</v>
      </c>
      <c r="CN6" s="35">
        <f t="shared" si="10"/>
        <v>66.88</v>
      </c>
      <c r="CO6" s="35">
        <f t="shared" si="10"/>
        <v>65.150000000000006</v>
      </c>
      <c r="CP6" s="35">
        <f t="shared" si="10"/>
        <v>65.55</v>
      </c>
      <c r="CQ6" s="35">
        <f t="shared" si="10"/>
        <v>62.45</v>
      </c>
      <c r="CR6" s="35">
        <f t="shared" si="10"/>
        <v>62.12</v>
      </c>
      <c r="CS6" s="35">
        <f t="shared" si="10"/>
        <v>62.26</v>
      </c>
      <c r="CT6" s="35">
        <f t="shared" si="10"/>
        <v>62.1</v>
      </c>
      <c r="CU6" s="35">
        <f t="shared" si="10"/>
        <v>62.38</v>
      </c>
      <c r="CV6" s="34" t="str">
        <f>IF(CV7="","",IF(CV7="-","【-】","【"&amp;SUBSTITUTE(TEXT(CV7,"#,##0.00"),"-","△")&amp;"】"))</f>
        <v>【60.41】</v>
      </c>
      <c r="CW6" s="35">
        <f>IF(CW7="",NA(),CW7)</f>
        <v>85.9</v>
      </c>
      <c r="CX6" s="35">
        <f t="shared" ref="CX6:DF6" si="11">IF(CX7="",NA(),CX7)</f>
        <v>85.54</v>
      </c>
      <c r="CY6" s="35">
        <f t="shared" si="11"/>
        <v>86.83</v>
      </c>
      <c r="CZ6" s="35">
        <f t="shared" si="11"/>
        <v>89.71</v>
      </c>
      <c r="DA6" s="35">
        <f t="shared" si="11"/>
        <v>89.25</v>
      </c>
      <c r="DB6" s="35">
        <f t="shared" si="11"/>
        <v>89.76</v>
      </c>
      <c r="DC6" s="35">
        <f t="shared" si="11"/>
        <v>89.45</v>
      </c>
      <c r="DD6" s="35">
        <f t="shared" si="11"/>
        <v>89.5</v>
      </c>
      <c r="DE6" s="35">
        <f t="shared" si="11"/>
        <v>89.52</v>
      </c>
      <c r="DF6" s="35">
        <f t="shared" si="11"/>
        <v>89.17</v>
      </c>
      <c r="DG6" s="34" t="str">
        <f>IF(DG7="","",IF(DG7="-","【-】","【"&amp;SUBSTITUTE(TEXT(DG7,"#,##0.00"),"-","△")&amp;"】"))</f>
        <v>【89.93】</v>
      </c>
      <c r="DH6" s="35">
        <f>IF(DH7="",NA(),DH7)</f>
        <v>40.18</v>
      </c>
      <c r="DI6" s="35">
        <f t="shared" ref="DI6:DQ6" si="12">IF(DI7="",NA(),DI7)</f>
        <v>43.61</v>
      </c>
      <c r="DJ6" s="35">
        <f t="shared" si="12"/>
        <v>44.23</v>
      </c>
      <c r="DK6" s="35">
        <f t="shared" si="12"/>
        <v>45.06</v>
      </c>
      <c r="DL6" s="35">
        <f t="shared" si="12"/>
        <v>45.69</v>
      </c>
      <c r="DM6" s="35">
        <f t="shared" si="12"/>
        <v>41.12</v>
      </c>
      <c r="DN6" s="35">
        <f t="shared" si="12"/>
        <v>44.91</v>
      </c>
      <c r="DO6" s="35">
        <f t="shared" si="12"/>
        <v>45.89</v>
      </c>
      <c r="DP6" s="35">
        <f t="shared" si="12"/>
        <v>46.58</v>
      </c>
      <c r="DQ6" s="35">
        <f t="shared" si="12"/>
        <v>46.99</v>
      </c>
      <c r="DR6" s="34" t="str">
        <f>IF(DR7="","",IF(DR7="-","【-】","【"&amp;SUBSTITUTE(TEXT(DR7,"#,##0.00"),"-","△")&amp;"】"))</f>
        <v>【48.12】</v>
      </c>
      <c r="DS6" s="35">
        <f>IF(DS7="",NA(),DS7)</f>
        <v>10.35</v>
      </c>
      <c r="DT6" s="35">
        <f t="shared" ref="DT6:EB6" si="13">IF(DT7="",NA(),DT7)</f>
        <v>11.85</v>
      </c>
      <c r="DU6" s="35">
        <f t="shared" si="13"/>
        <v>14.73</v>
      </c>
      <c r="DV6" s="35">
        <f t="shared" si="13"/>
        <v>16.66</v>
      </c>
      <c r="DW6" s="35">
        <f t="shared" si="13"/>
        <v>17.559999999999999</v>
      </c>
      <c r="DX6" s="35">
        <f t="shared" si="13"/>
        <v>10.9</v>
      </c>
      <c r="DY6" s="35">
        <f t="shared" si="13"/>
        <v>12.03</v>
      </c>
      <c r="DZ6" s="35">
        <f t="shared" si="13"/>
        <v>13.14</v>
      </c>
      <c r="EA6" s="35">
        <f t="shared" si="13"/>
        <v>14.45</v>
      </c>
      <c r="EB6" s="35">
        <f t="shared" si="13"/>
        <v>15.83</v>
      </c>
      <c r="EC6" s="34" t="str">
        <f>IF(EC7="","",IF(EC7="-","【-】","【"&amp;SUBSTITUTE(TEXT(EC7,"#,##0.00"),"-","△")&amp;"】"))</f>
        <v>【15.89】</v>
      </c>
      <c r="ED6" s="35">
        <f>IF(ED7="",NA(),ED7)</f>
        <v>1.1000000000000001</v>
      </c>
      <c r="EE6" s="35">
        <f t="shared" ref="EE6:EM6" si="14">IF(EE7="",NA(),EE7)</f>
        <v>1.46</v>
      </c>
      <c r="EF6" s="35">
        <f t="shared" si="14"/>
        <v>1.07</v>
      </c>
      <c r="EG6" s="35">
        <f t="shared" si="14"/>
        <v>0.93</v>
      </c>
      <c r="EH6" s="35">
        <f t="shared" si="14"/>
        <v>1.52</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222143</v>
      </c>
      <c r="D7" s="37">
        <v>46</v>
      </c>
      <c r="E7" s="37">
        <v>1</v>
      </c>
      <c r="F7" s="37">
        <v>0</v>
      </c>
      <c r="G7" s="37">
        <v>1</v>
      </c>
      <c r="H7" s="37" t="s">
        <v>105</v>
      </c>
      <c r="I7" s="37" t="s">
        <v>106</v>
      </c>
      <c r="J7" s="37" t="s">
        <v>107</v>
      </c>
      <c r="K7" s="37" t="s">
        <v>108</v>
      </c>
      <c r="L7" s="37" t="s">
        <v>109</v>
      </c>
      <c r="M7" s="37" t="s">
        <v>110</v>
      </c>
      <c r="N7" s="38" t="s">
        <v>111</v>
      </c>
      <c r="O7" s="38">
        <v>61.67</v>
      </c>
      <c r="P7" s="38">
        <v>90.62</v>
      </c>
      <c r="Q7" s="38">
        <v>2419</v>
      </c>
      <c r="R7" s="38">
        <v>146173</v>
      </c>
      <c r="S7" s="38">
        <v>194.06</v>
      </c>
      <c r="T7" s="38">
        <v>753.24</v>
      </c>
      <c r="U7" s="38">
        <v>132117</v>
      </c>
      <c r="V7" s="38">
        <v>55.31</v>
      </c>
      <c r="W7" s="38">
        <v>2388.66</v>
      </c>
      <c r="X7" s="38">
        <v>109.96</v>
      </c>
      <c r="Y7" s="38">
        <v>125.09</v>
      </c>
      <c r="Z7" s="38">
        <v>127.03</v>
      </c>
      <c r="AA7" s="38">
        <v>128.57</v>
      </c>
      <c r="AB7" s="38">
        <v>130.59</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589.25</v>
      </c>
      <c r="AU7" s="38">
        <v>207.57</v>
      </c>
      <c r="AV7" s="38">
        <v>229.84</v>
      </c>
      <c r="AW7" s="38">
        <v>271.61</v>
      </c>
      <c r="AX7" s="38">
        <v>283.14999999999998</v>
      </c>
      <c r="AY7" s="38">
        <v>648.09</v>
      </c>
      <c r="AZ7" s="38">
        <v>344.19</v>
      </c>
      <c r="BA7" s="38">
        <v>352.05</v>
      </c>
      <c r="BB7" s="38">
        <v>349.04</v>
      </c>
      <c r="BC7" s="38">
        <v>337.49</v>
      </c>
      <c r="BD7" s="38">
        <v>264.33999999999997</v>
      </c>
      <c r="BE7" s="38">
        <v>329.15</v>
      </c>
      <c r="BF7" s="38">
        <v>328.57</v>
      </c>
      <c r="BG7" s="38">
        <v>327.76</v>
      </c>
      <c r="BH7" s="38">
        <v>322.41000000000003</v>
      </c>
      <c r="BI7" s="38">
        <v>319.20999999999998</v>
      </c>
      <c r="BJ7" s="38">
        <v>253.86</v>
      </c>
      <c r="BK7" s="38">
        <v>252.09</v>
      </c>
      <c r="BL7" s="38">
        <v>250.76</v>
      </c>
      <c r="BM7" s="38">
        <v>254.54</v>
      </c>
      <c r="BN7" s="38">
        <v>265.92</v>
      </c>
      <c r="BO7" s="38">
        <v>274.27</v>
      </c>
      <c r="BP7" s="38">
        <v>107.78</v>
      </c>
      <c r="BQ7" s="38">
        <v>123.31</v>
      </c>
      <c r="BR7" s="38">
        <v>125.17</v>
      </c>
      <c r="BS7" s="38">
        <v>127.73</v>
      </c>
      <c r="BT7" s="38">
        <v>129.69</v>
      </c>
      <c r="BU7" s="38">
        <v>100.07</v>
      </c>
      <c r="BV7" s="38">
        <v>106.22</v>
      </c>
      <c r="BW7" s="38">
        <v>106.69</v>
      </c>
      <c r="BX7" s="38">
        <v>106.52</v>
      </c>
      <c r="BY7" s="38">
        <v>105.86</v>
      </c>
      <c r="BZ7" s="38">
        <v>104.36</v>
      </c>
      <c r="CA7" s="38">
        <v>126.4</v>
      </c>
      <c r="CB7" s="38">
        <v>111.36</v>
      </c>
      <c r="CC7" s="38">
        <v>109.68</v>
      </c>
      <c r="CD7" s="38">
        <v>107.51</v>
      </c>
      <c r="CE7" s="38">
        <v>105.98</v>
      </c>
      <c r="CF7" s="38">
        <v>164.93</v>
      </c>
      <c r="CG7" s="38">
        <v>155.22999999999999</v>
      </c>
      <c r="CH7" s="38">
        <v>154.91999999999999</v>
      </c>
      <c r="CI7" s="38">
        <v>155.80000000000001</v>
      </c>
      <c r="CJ7" s="38">
        <v>158.58000000000001</v>
      </c>
      <c r="CK7" s="38">
        <v>165.71</v>
      </c>
      <c r="CL7" s="38">
        <v>68.930000000000007</v>
      </c>
      <c r="CM7" s="38">
        <v>68.44</v>
      </c>
      <c r="CN7" s="38">
        <v>66.88</v>
      </c>
      <c r="CO7" s="38">
        <v>65.150000000000006</v>
      </c>
      <c r="CP7" s="38">
        <v>65.55</v>
      </c>
      <c r="CQ7" s="38">
        <v>62.45</v>
      </c>
      <c r="CR7" s="38">
        <v>62.12</v>
      </c>
      <c r="CS7" s="38">
        <v>62.26</v>
      </c>
      <c r="CT7" s="38">
        <v>62.1</v>
      </c>
      <c r="CU7" s="38">
        <v>62.38</v>
      </c>
      <c r="CV7" s="38">
        <v>60.41</v>
      </c>
      <c r="CW7" s="38">
        <v>85.9</v>
      </c>
      <c r="CX7" s="38">
        <v>85.54</v>
      </c>
      <c r="CY7" s="38">
        <v>86.83</v>
      </c>
      <c r="CZ7" s="38">
        <v>89.71</v>
      </c>
      <c r="DA7" s="38">
        <v>89.25</v>
      </c>
      <c r="DB7" s="38">
        <v>89.76</v>
      </c>
      <c r="DC7" s="38">
        <v>89.45</v>
      </c>
      <c r="DD7" s="38">
        <v>89.5</v>
      </c>
      <c r="DE7" s="38">
        <v>89.52</v>
      </c>
      <c r="DF7" s="38">
        <v>89.17</v>
      </c>
      <c r="DG7" s="38">
        <v>89.93</v>
      </c>
      <c r="DH7" s="38">
        <v>40.18</v>
      </c>
      <c r="DI7" s="38">
        <v>43.61</v>
      </c>
      <c r="DJ7" s="38">
        <v>44.23</v>
      </c>
      <c r="DK7" s="38">
        <v>45.06</v>
      </c>
      <c r="DL7" s="38">
        <v>45.69</v>
      </c>
      <c r="DM7" s="38">
        <v>41.12</v>
      </c>
      <c r="DN7" s="38">
        <v>44.91</v>
      </c>
      <c r="DO7" s="38">
        <v>45.89</v>
      </c>
      <c r="DP7" s="38">
        <v>46.58</v>
      </c>
      <c r="DQ7" s="38">
        <v>46.99</v>
      </c>
      <c r="DR7" s="38">
        <v>48.12</v>
      </c>
      <c r="DS7" s="38">
        <v>10.35</v>
      </c>
      <c r="DT7" s="38">
        <v>11.85</v>
      </c>
      <c r="DU7" s="38">
        <v>14.73</v>
      </c>
      <c r="DV7" s="38">
        <v>16.66</v>
      </c>
      <c r="DW7" s="38">
        <v>17.559999999999999</v>
      </c>
      <c r="DX7" s="38">
        <v>10.9</v>
      </c>
      <c r="DY7" s="38">
        <v>12.03</v>
      </c>
      <c r="DZ7" s="38">
        <v>13.14</v>
      </c>
      <c r="EA7" s="38">
        <v>14.45</v>
      </c>
      <c r="EB7" s="38">
        <v>15.83</v>
      </c>
      <c r="EC7" s="38">
        <v>15.89</v>
      </c>
      <c r="ED7" s="38">
        <v>1.1000000000000001</v>
      </c>
      <c r="EE7" s="38">
        <v>1.46</v>
      </c>
      <c r="EF7" s="38">
        <v>1.07</v>
      </c>
      <c r="EG7" s="38">
        <v>0.93</v>
      </c>
      <c r="EH7" s="38">
        <v>1.52</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