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上下水道経営課\非公開\02水道経理担当\23経営分析表\H30年度\"/>
    </mc:Choice>
  </mc:AlternateContent>
  <workbookProtection workbookAlgorithmName="SHA-512" workbookHashValue="sygKxFbcQjKYrh5v7Sr5P+2IxJPn1JctB+xuV2TQb61a7MAy1MF7XdRHyDc81+lecQikDXPDm3B3nsbas3ejZQ==" workbookSaltValue="BkOmbDUm//rYYLFBezx0fg==" workbookSpinCount="100000" lockStructure="1"/>
  <bookViews>
    <workbookView xWindow="0" yWindow="0" windowWidth="15360" windowHeight="7635"/>
  </bookViews>
  <sheets>
    <sheet name="法適用_水道事業" sheetId="4" r:id="rId1"/>
    <sheet name="データ" sheetId="5" state="hidden" r:id="rId2"/>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N85" i="4"/>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c r="P6" i="5"/>
  <c r="P10" i="4"/>
  <c r="O6" i="5"/>
  <c r="N6" i="5"/>
  <c r="M6" i="5"/>
  <c r="L6" i="5"/>
  <c r="K6" i="5"/>
  <c r="J6" i="5"/>
  <c r="I6" i="5"/>
  <c r="H6" i="5"/>
  <c r="G6" i="5"/>
  <c r="F6" i="5"/>
  <c r="E6" i="5"/>
  <c r="D6" i="5"/>
  <c r="C6" i="5"/>
  <c r="B6" i="5"/>
  <c r="F10"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I10" i="4"/>
  <c r="B10" i="4"/>
  <c r="BB8" i="4"/>
  <c r="AT8" i="4"/>
  <c r="AL8" i="4"/>
  <c r="AD8" i="4"/>
  <c r="W8" i="4"/>
  <c r="P8" i="4"/>
  <c r="I8" i="4"/>
  <c r="B8" i="4"/>
  <c r="B6" i="4"/>
  <c r="C10" i="5"/>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<sst xmlns="http://schemas.openxmlformats.org/spreadsheetml/2006/main" count="232" uniqueCount="120">
  <si>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</si>
  <si>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</si>
  <si>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</si>
  <si>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</si>
  <si>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</si>
  <si>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</si>
  <si>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</si>
  <si>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</si>
  <si>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</si>
  <si>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</si>
  <si>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</si>
  <si>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</si>
  <si>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</si>
  <si>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</si>
  <si>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</si>
  <si>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</si>
  <si>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</si>
  <si>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</si>
  <si>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</si>
  <si>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</si>
  <si>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</si>
  <si>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</si>
  <si>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</si>
  <si>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</si>
  <si>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</si>
  <si>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</si>
  <si>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</si>
  <si>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</si>
  <si>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</si>
  <si>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</si>
  <si>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</si>
  <si>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</si>
  <si>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</si>
  <si>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</si>
  <si>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</si>
  <si>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</si>
  <si>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</si>
  <si>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</si>
  <si>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</si>
  <si>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</si>
  <si>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</si>
  <si>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</si>
  <si>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</si>
  <si>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</si>
  <si>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</si>
  <si>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</si>
  <si>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</si>
  <si>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</si>
  <si>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</si>
  <si>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</si>
  <si>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</si>
  <si>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</si>
  <si>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</si>
  <si>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</si>
  <si>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</si>
  <si>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</si>
  <si>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</si>
  <si>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</si>
  <si>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</si>
  <si>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</si>
  <si>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</si>
  <si>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</si>
  <si>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</si>
  <si>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</si>
  <si>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</si>
  <si>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</si>
  <si>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</si>
  <si>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</si>
  <si>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</si>
  <si>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</si>
  <si>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</si>
  <si>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</si>
  <si>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</si>
  <si>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</si>
  <si>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</si>
  <si>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</si>
  <si>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</si>
  <si>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</si>
  <si>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</si>
  <si>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</si>
  <si>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</si>
  <si>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</si>
  <si>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</si>
  <si>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</si>
  <si>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</si>
  <si>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</si>
  <si>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</si>
  <si>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</si>
  <si>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</si>
  <si>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</si>
  <si>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</si>
  <si>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</si>
  <si>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</si>
  <si>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</si>
  <si>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</si>
  <si>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</si>
  <si>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</si>
  <si>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</si>
  <si>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</si>
  <si>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</si>
  <si>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</si>
  <si>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</si>
  <si>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</si>
  <si>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</si>
  <si>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</si>
  <si>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富士市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</si>
  <si>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</si>
  <si>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</si>
  <si>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</si>
  <si>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</si>
  <si>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</si>
  <si>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</si>
  <si>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</si>
  <si>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</si>
  <si>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</si>
  <si>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</si>
  <si>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</si>
  <si>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資産の老朽化度合いを示す①有形固定資産減価償却率は、類似団体と比べて同程度となっていますが、年々上昇傾向にあります。また、③管路更新率が類似団体と比べて低いことから、管路の老朽化度合を示す②管路経年化率が高い値を示しています。これは、高度経済成長期に整備された施設や水道管が更新時期を迎えていること、また、人口減少などによる水道料金収入の減少に伴う財源不足により更新が思うように進んでいないことを示しています。平成29年度は、平成28年度の水道料金改定による財源確保ができ、例年に比べて管路更新率は上昇しました。今後も引き続き、老朽管更新に係る使用材料の見直しによるコスト削減等により、老朽管の布設替を推進し③管路更新率を高め、②管路経年化率の改善を図ります。</t>
    <rPh sb="47" eb="49">
      <t>ネンネン</t>
    </rPh>
    <rPh sb="49" eb="51">
      <t>ジョウショウ</t>
    </rPh>
    <rPh sb="51" eb="53">
      <t>ケイコウ</t>
    </rPh>
    <rPh sb="214" eb="216">
      <t>ヘイセイ</t>
    </rPh>
    <rPh sb="218" eb="220">
      <t>ネンド</t>
    </rPh>
    <rPh sb="238" eb="240">
      <t>レイネン</t>
    </rPh>
    <rPh sb="241" eb="242">
      <t>クラ</t>
    </rPh>
    <rPh sb="244" eb="246">
      <t>カンロ</t>
    </rPh>
    <rPh sb="246" eb="248">
      <t>コウシン</t>
    </rPh>
    <rPh sb="248" eb="249">
      <t>リツ</t>
    </rPh>
    <rPh sb="250" eb="252">
      <t>ジョウショウ</t>
    </rPh>
    <rPh sb="260" eb="261">
      <t>ヒ</t>
    </rPh>
    <rPh sb="262" eb="263">
      <t>ツヅ</t>
    </rPh>
    <phoneticPr fontId="4"/>
  </si>
  <si>
    <t>本市は、富士山の恵みである地下水を利用しているため、類似団体に比べ、大規模な浄水場を整備する必要がなく、最小限の費用で事業運営を行うことができていることから、⑥給水原価を低く抑えることができています。しかし、今後は高度経済成長期に整備された施設や水道管が更新時期を迎え、老朽化を示す各指標の悪化が懸念されているところであります。
　特に、②管路経年化率が類似団体に比べ高く、③管路更新率が類似団体に比べ低い状況であり、その影響により⑧有収率も類似団体に比べ低いことから、水道管の使用材料の見直しなどによる老朽管更新の推進及び、検針時同時漏水調査による市内全域にわたる漏水箇所の早期特定を図るなど、各指標の改善に努めます。</t>
    <rPh sb="211" eb="213">
      <t>エイキョウ</t>
    </rPh>
    <rPh sb="217" eb="218">
      <t>ユウ</t>
    </rPh>
    <rPh sb="218" eb="219">
      <t>シュウ</t>
    </rPh>
    <rPh sb="219" eb="220">
      <t>リツ</t>
    </rPh>
    <rPh sb="221" eb="223">
      <t>ルイジ</t>
    </rPh>
    <rPh sb="223" eb="225">
      <t>ダンタイ</t>
    </rPh>
    <rPh sb="226" eb="227">
      <t>クラ</t>
    </rPh>
    <rPh sb="228" eb="229">
      <t>ヒク</t>
    </rPh>
    <rPh sb="260" eb="261">
      <t>オヨ</t>
    </rPh>
    <rPh sb="293" eb="294">
      <t>ハカ</t>
    </rPh>
    <phoneticPr fontId="4"/>
  </si>
  <si>
    <t>①経常収支比率は、平成28年度の水道料金改定により類似団体平均値を上回っており、⑤料金回収率も同様であり、供給単価が給水原価を下回る原価割れの状態から脱却しております。
　②累積欠損金比率は0となっており、良好な状態といえます。③流動比率は会計基準の見直しにより、平成26年度に大きく低下しましたが、比率は100％を超えていることから良好といえます。④企業債残高対給水収益比率は、水道料金改定による給水収益の増及び企業債残高の減により、大きく減少しました。しかしながら、本市の場合、地下水を汲み上げて水を供給していることから、電気料金の変動の影響を受けやすい構造となっており、⑥給水原価は平成25年度以降は電気料金の下降により減少していましたが、平成29年度には再び電気料金の上昇などにより増加しています。
　⑦施設利用率は、平成29年度に大きく上昇し、また⑧有収率は大きく減少しました。これは総配水量の集計方法を見直したことにより、総配水量が大幅に増加したことによるものです。特に⑧有収率は類似団体と比べて著しく低く、この主な要因は、老朽化の状況の②管路経年化率が類似団体と比べて高いこと及び同じく③管路更新率が類似団体と比べて低いことなどが考えられます。老朽化した水道管の更新を推進し、管路更新率を高めるとともに、漏水調査手法の改良による早期の漏水箇所修繕を実施することで、有収率の向上を図ります。</t>
    <rPh sb="294" eb="296">
      <t>ヘイセイ</t>
    </rPh>
    <rPh sb="298" eb="300">
      <t>ネンド</t>
    </rPh>
    <rPh sb="323" eb="325">
      <t>ヘイセイ</t>
    </rPh>
    <rPh sb="327" eb="328">
      <t>ネン</t>
    </rPh>
    <rPh sb="328" eb="329">
      <t>ド</t>
    </rPh>
    <rPh sb="331" eb="332">
      <t>フタタ</t>
    </rPh>
    <rPh sb="333" eb="335">
      <t>デンキ</t>
    </rPh>
    <rPh sb="335" eb="337">
      <t>リョウキン</t>
    </rPh>
    <rPh sb="338" eb="340">
      <t>ジョウショウ</t>
    </rPh>
    <rPh sb="345" eb="347">
      <t>ゾウカ</t>
    </rPh>
    <rPh sb="363" eb="365">
      <t>ヘイセイ</t>
    </rPh>
    <rPh sb="367" eb="368">
      <t>ネン</t>
    </rPh>
    <rPh sb="368" eb="369">
      <t>ド</t>
    </rPh>
    <rPh sb="370" eb="371">
      <t>オオ</t>
    </rPh>
    <rPh sb="373" eb="375">
      <t>ジョウショウ</t>
    </rPh>
    <rPh sb="380" eb="381">
      <t>ユウ</t>
    </rPh>
    <rPh sb="381" eb="382">
      <t>シュウ</t>
    </rPh>
    <rPh sb="382" eb="383">
      <t>リツ</t>
    </rPh>
    <rPh sb="384" eb="385">
      <t>オオ</t>
    </rPh>
    <rPh sb="387" eb="389">
      <t>ゲンショウ</t>
    </rPh>
    <rPh sb="397" eb="398">
      <t>ソウ</t>
    </rPh>
    <rPh sb="398" eb="400">
      <t>ハイスイ</t>
    </rPh>
    <rPh sb="400" eb="401">
      <t>リョウ</t>
    </rPh>
    <rPh sb="402" eb="404">
      <t>シュウケイ</t>
    </rPh>
    <rPh sb="404" eb="406">
      <t>ホウホウ</t>
    </rPh>
    <rPh sb="407" eb="409">
      <t>ミナオ</t>
    </rPh>
    <rPh sb="417" eb="418">
      <t>ソウ</t>
    </rPh>
    <rPh sb="418" eb="420">
      <t>ハイスイ</t>
    </rPh>
    <rPh sb="420" eb="421">
      <t>リョウ</t>
    </rPh>
    <rPh sb="422" eb="424">
      <t>オオハバ</t>
    </rPh>
    <rPh sb="425" eb="427">
      <t>ゾウカ</t>
    </rPh>
    <rPh sb="439" eb="440">
      <t>トク</t>
    </rPh>
    <rPh sb="442" eb="443">
      <t>ユウ</t>
    </rPh>
    <rPh sb="443" eb="444">
      <t>シュウ</t>
    </rPh>
    <rPh sb="444" eb="445">
      <t>リツ</t>
    </rPh>
    <rPh sb="454" eb="455">
      <t>イチジル</t>
    </rPh>
    <rPh sb="462" eb="463">
      <t>オモ</t>
    </rPh>
    <rPh sb="464" eb="466">
      <t>ヨウイン</t>
    </rPh>
    <rPh sb="522" eb="52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</si>
</sst>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0.33</c:v>
                </c:pt>
                <c:pt idx="1">
                  <c:v>0.43</c:v>
                </c:pt>
                <c:pt idx="2">
                  <c:v>0.43</c:v>
                </c:pt>
                <c:pt idx="3">
                  <c:v>0.28999999999999998</c:v>
                </c:pt>
                <c:pt idx="4">
                  <c:v>0.55000000000000004</c:v>
                </c:pt>
              </c:numCache>
            </c:numRef>
          </c:val>
          <c:extLst xmlns:c16r2="http://schemas.microsoft.com/office/drawing/2015/06/chart">
            <c:ext xmlns:c16="http://schemas.microsoft.com/office/drawing/2014/chart" uri="{C3380CC4-5D6E-409C-BE32-E72D297353CC}">
              <c16:uniqueId val="{00000000-AC29-45EA-9ECC-3330C5468703}"/>
            </c:ext>
          </c:extLst>
        </c:ser>
        <c:dLbls>
          <c:showLegendKey val="0"/>
          <c:showVal val="0"/>
          <c:showCatName val="0"/>
          <c:showSerName val="0"/>
          <c:showPercent val="0"/>
          <c:showBubbleSize val="0"/>
        </c:dLbls>
        <c:gapWidth val="150"/>
        <c:axId val="258641368"/>
        <c:axId val="32648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AC29-45EA-9ECC-3330C5468703}"/>
            </c:ext>
          </c:extLst>
        </c:ser>
        <c:dLbls>
          <c:showLegendKey val="0"/>
          <c:showVal val="0"/>
          <c:showCatName val="0"/>
          <c:showSerName val="0"/>
          <c:showPercent val="0"/>
          <c:showBubbleSize val="0"/>
        </c:dLbls>
        <c:marker val="1"/>
        <c:smooth val="0"/>
        <c:axId val="258641368"/>
        <c:axId val="326480896"/>
      </c:lineChart>
      <c:dateAx>
        <c:axId val="258641368"/>
        <c:scaling>
          <c:orientation val="minMax"/>
        </c:scaling>
        <c:delete val="1"/>
        <c:axPos val="b"/>
        <c:numFmt formatCode="ge" sourceLinked="1"/>
        <c:majorTickMark val="none"/>
        <c:minorTickMark val="none"/>
        <c:tickLblPos val="none"/>
        <c:crossAx val="326480896"/>
        <c:crosses val="autoZero"/>
        <c:auto val="1"/>
        <c:lblOffset val="100"/>
        <c:baseTimeUnit val="years"/>
      </c:dateAx>
      <c:valAx>
        <c:axId val="3264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64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59.89</c:v>
                </c:pt>
                <c:pt idx="1">
                  <c:v>59.05</c:v>
                </c:pt>
                <c:pt idx="2">
                  <c:v>58.77</c:v>
                </c:pt>
                <c:pt idx="3">
                  <c:v>58.59</c:v>
                </c:pt>
                <c:pt idx="4">
                  <c:v>69.98</c:v>
                </c:pt>
              </c:numCache>
            </c:numRef>
          </c:val>
          <c:extLst xmlns:c16r2="http://schemas.microsoft.com/office/drawing/2015/06/chart">
            <c:ext xmlns:c16="http://schemas.microsoft.com/office/drawing/2014/chart" uri="{C3380CC4-5D6E-409C-BE32-E72D297353CC}">
              <c16:uniqueId val="{00000000-F036-4AF9-9963-939744BDEAFB}"/>
            </c:ext>
          </c:extLst>
        </c:ser>
        <c:dLbls>
          <c:showLegendKey val="0"/>
          <c:showVal val="0"/>
          <c:showCatName val="0"/>
          <c:showSerName val="0"/>
          <c:showPercent val="0"/>
          <c:showBubbleSize val="0"/>
        </c:dLbls>
        <c:gapWidth val="150"/>
        <c:axId val="258005576"/>
        <c:axId val="25800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F036-4AF9-9963-939744BDEAFB}"/>
            </c:ext>
          </c:extLst>
        </c:ser>
        <c:dLbls>
          <c:showLegendKey val="0"/>
          <c:showVal val="0"/>
          <c:showCatName val="0"/>
          <c:showSerName val="0"/>
          <c:showPercent val="0"/>
          <c:showBubbleSize val="0"/>
        </c:dLbls>
        <c:marker val="1"/>
        <c:smooth val="0"/>
        <c:axId val="258005576"/>
        <c:axId val="258005968"/>
      </c:lineChart>
      <c:dateAx>
        <c:axId val="258005576"/>
        <c:scaling>
          <c:orientation val="minMax"/>
        </c:scaling>
        <c:delete val="1"/>
        <c:axPos val="b"/>
        <c:numFmt formatCode="ge" sourceLinked="1"/>
        <c:majorTickMark val="none"/>
        <c:minorTickMark val="none"/>
        <c:tickLblPos val="none"/>
        <c:crossAx val="258005968"/>
        <c:crosses val="autoZero"/>
        <c:auto val="1"/>
        <c:lblOffset val="100"/>
        <c:baseTimeUnit val="years"/>
      </c:dateAx>
      <c:valAx>
        <c:axId val="25800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00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86.4</c:v>
                </c:pt>
                <c:pt idx="1">
                  <c:v>85.1</c:v>
                </c:pt>
                <c:pt idx="2">
                  <c:v>84.64</c:v>
                </c:pt>
                <c:pt idx="3">
                  <c:v>84.57</c:v>
                </c:pt>
                <c:pt idx="4">
                  <c:v>71.23</c:v>
                </c:pt>
              </c:numCache>
            </c:numRef>
          </c:val>
          <c:extLst xmlns:c16r2="http://schemas.microsoft.com/office/drawing/2015/06/chart">
            <c:ext xmlns:c16="http://schemas.microsoft.com/office/drawing/2014/chart" uri="{C3380CC4-5D6E-409C-BE32-E72D297353CC}">
              <c16:uniqueId val="{00000000-5FAB-4623-BAD0-C1C3FA25F34F}"/>
            </c:ext>
          </c:extLst>
        </c:ser>
        <c:dLbls>
          <c:showLegendKey val="0"/>
          <c:showVal val="0"/>
          <c:showCatName val="0"/>
          <c:showSerName val="0"/>
          <c:showPercent val="0"/>
          <c:showBubbleSize val="0"/>
        </c:dLbls>
        <c:gapWidth val="150"/>
        <c:axId val="258007144"/>
        <c:axId val="25800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5FAB-4623-BAD0-C1C3FA25F34F}"/>
            </c:ext>
          </c:extLst>
        </c:ser>
        <c:dLbls>
          <c:showLegendKey val="0"/>
          <c:showVal val="0"/>
          <c:showCatName val="0"/>
          <c:showSerName val="0"/>
          <c:showPercent val="0"/>
          <c:showBubbleSize val="0"/>
        </c:dLbls>
        <c:marker val="1"/>
        <c:smooth val="0"/>
        <c:axId val="258007144"/>
        <c:axId val="258007536"/>
      </c:lineChart>
      <c:dateAx>
        <c:axId val="258007144"/>
        <c:scaling>
          <c:orientation val="minMax"/>
        </c:scaling>
        <c:delete val="1"/>
        <c:axPos val="b"/>
        <c:numFmt formatCode="ge" sourceLinked="1"/>
        <c:majorTickMark val="none"/>
        <c:minorTickMark val="none"/>
        <c:tickLblPos val="none"/>
        <c:crossAx val="258007536"/>
        <c:crosses val="autoZero"/>
        <c:auto val="1"/>
        <c:lblOffset val="100"/>
        <c:baseTimeUnit val="years"/>
      </c:dateAx>
      <c:valAx>
        <c:axId val="25800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00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103.97</c:v>
                </c:pt>
                <c:pt idx="1">
                  <c:v>103.91</c:v>
                </c:pt>
                <c:pt idx="2">
                  <c:v>104.92</c:v>
                </c:pt>
                <c:pt idx="3">
                  <c:v>127.46</c:v>
                </c:pt>
                <c:pt idx="4">
                  <c:v>124.33</c:v>
                </c:pt>
              </c:numCache>
            </c:numRef>
          </c:val>
          <c:extLst xmlns:c16r2="http://schemas.microsoft.com/office/drawing/2015/06/chart">
            <c:ext xmlns:c16="http://schemas.microsoft.com/office/drawing/2014/chart" uri="{C3380CC4-5D6E-409C-BE32-E72D297353CC}">
              <c16:uniqueId val="{00000000-3485-49C1-BCCE-79D7A700DF70}"/>
            </c:ext>
          </c:extLst>
        </c:ser>
        <c:dLbls>
          <c:showLegendKey val="0"/>
          <c:showVal val="0"/>
          <c:showCatName val="0"/>
          <c:showSerName val="0"/>
          <c:showPercent val="0"/>
          <c:showBubbleSize val="0"/>
        </c:dLbls>
        <c:gapWidth val="150"/>
        <c:axId val="326481288"/>
        <c:axId val="21836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3485-49C1-BCCE-79D7A700DF70}"/>
            </c:ext>
          </c:extLst>
        </c:ser>
        <c:dLbls>
          <c:showLegendKey val="0"/>
          <c:showVal val="0"/>
          <c:showCatName val="0"/>
          <c:showSerName val="0"/>
          <c:showPercent val="0"/>
          <c:showBubbleSize val="0"/>
        </c:dLbls>
        <c:marker val="1"/>
        <c:smooth val="0"/>
        <c:axId val="326481288"/>
        <c:axId val="218368240"/>
      </c:lineChart>
      <c:dateAx>
        <c:axId val="326481288"/>
        <c:scaling>
          <c:orientation val="minMax"/>
        </c:scaling>
        <c:delete val="1"/>
        <c:axPos val="b"/>
        <c:numFmt formatCode="ge" sourceLinked="1"/>
        <c:majorTickMark val="none"/>
        <c:minorTickMark val="none"/>
        <c:tickLblPos val="none"/>
        <c:crossAx val="218368240"/>
        <c:crosses val="autoZero"/>
        <c:auto val="1"/>
        <c:lblOffset val="100"/>
        <c:baseTimeUnit val="years"/>
      </c:dateAx>
      <c:valAx>
        <c:axId val="218368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48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45.07</c:v>
                </c:pt>
                <c:pt idx="1">
                  <c:v>46.96</c:v>
                </c:pt>
                <c:pt idx="2">
                  <c:v>48.14</c:v>
                </c:pt>
                <c:pt idx="3">
                  <c:v>47.92</c:v>
                </c:pt>
                <c:pt idx="4">
                  <c:v>48.35</c:v>
                </c:pt>
              </c:numCache>
            </c:numRef>
          </c:val>
          <c:extLst xmlns:c16r2="http://schemas.microsoft.com/office/drawing/2015/06/chart">
            <c:ext xmlns:c16="http://schemas.microsoft.com/office/drawing/2014/chart" uri="{C3380CC4-5D6E-409C-BE32-E72D297353CC}">
              <c16:uniqueId val="{00000000-2DE3-46BC-B945-892D9695B238}"/>
            </c:ext>
          </c:extLst>
        </c:ser>
        <c:dLbls>
          <c:showLegendKey val="0"/>
          <c:showVal val="0"/>
          <c:showCatName val="0"/>
          <c:showSerName val="0"/>
          <c:showPercent val="0"/>
          <c:showBubbleSize val="0"/>
        </c:dLbls>
        <c:gapWidth val="150"/>
        <c:axId val="218367848"/>
        <c:axId val="21836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2DE3-46BC-B945-892D9695B238}"/>
            </c:ext>
          </c:extLst>
        </c:ser>
        <c:dLbls>
          <c:showLegendKey val="0"/>
          <c:showVal val="0"/>
          <c:showCatName val="0"/>
          <c:showSerName val="0"/>
          <c:showPercent val="0"/>
          <c:showBubbleSize val="0"/>
        </c:dLbls>
        <c:marker val="1"/>
        <c:smooth val="0"/>
        <c:axId val="218367848"/>
        <c:axId val="218369416"/>
      </c:lineChart>
      <c:dateAx>
        <c:axId val="218367848"/>
        <c:scaling>
          <c:orientation val="minMax"/>
        </c:scaling>
        <c:delete val="1"/>
        <c:axPos val="b"/>
        <c:numFmt formatCode="ge" sourceLinked="1"/>
        <c:majorTickMark val="none"/>
        <c:minorTickMark val="none"/>
        <c:tickLblPos val="none"/>
        <c:crossAx val="218369416"/>
        <c:crosses val="autoZero"/>
        <c:auto val="1"/>
        <c:lblOffset val="100"/>
        <c:baseTimeUnit val="years"/>
      </c:dateAx>
      <c:valAx>
        <c:axId val="21836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36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32.68</c:v>
                </c:pt>
                <c:pt idx="1">
                  <c:v>32.78</c:v>
                </c:pt>
                <c:pt idx="2">
                  <c:v>32.78</c:v>
                </c:pt>
                <c:pt idx="3">
                  <c:v>32.840000000000003</c:v>
                </c:pt>
                <c:pt idx="4">
                  <c:v>32.49</c:v>
                </c:pt>
              </c:numCache>
            </c:numRef>
          </c:val>
          <c:extLst xmlns:c16r2="http://schemas.microsoft.com/office/drawing/2015/06/chart">
            <c:ext xmlns:c16="http://schemas.microsoft.com/office/drawing/2014/chart" uri="{C3380CC4-5D6E-409C-BE32-E72D297353CC}">
              <c16:uniqueId val="{00000000-08B3-4E72-9247-2E6DED3AD65D}"/>
            </c:ext>
          </c:extLst>
        </c:ser>
        <c:dLbls>
          <c:showLegendKey val="0"/>
          <c:showVal val="0"/>
          <c:showCatName val="0"/>
          <c:showSerName val="0"/>
          <c:showPercent val="0"/>
          <c:showBubbleSize val="0"/>
        </c:dLbls>
        <c:gapWidth val="150"/>
        <c:axId val="218370200"/>
        <c:axId val="21837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08B3-4E72-9247-2E6DED3AD65D}"/>
            </c:ext>
          </c:extLst>
        </c:ser>
        <c:dLbls>
          <c:showLegendKey val="0"/>
          <c:showVal val="0"/>
          <c:showCatName val="0"/>
          <c:showSerName val="0"/>
          <c:showPercent val="0"/>
          <c:showBubbleSize val="0"/>
        </c:dLbls>
        <c:marker val="1"/>
        <c:smooth val="0"/>
        <c:axId val="218370200"/>
        <c:axId val="218370984"/>
      </c:lineChart>
      <c:dateAx>
        <c:axId val="218370200"/>
        <c:scaling>
          <c:orientation val="minMax"/>
        </c:scaling>
        <c:delete val="1"/>
        <c:axPos val="b"/>
        <c:numFmt formatCode="ge" sourceLinked="1"/>
        <c:majorTickMark val="none"/>
        <c:minorTickMark val="none"/>
        <c:tickLblPos val="none"/>
        <c:crossAx val="218370984"/>
        <c:crosses val="autoZero"/>
        <c:auto val="1"/>
        <c:lblOffset val="100"/>
        <c:baseTimeUnit val="years"/>
      </c:dateAx>
      <c:valAx>
        <c:axId val="21837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37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BB4-48C4-B8C2-71807D3869D9}"/>
            </c:ext>
          </c:extLst>
        </c:ser>
        <c:dLbls>
          <c:showLegendKey val="0"/>
          <c:showVal val="0"/>
          <c:showCatName val="0"/>
          <c:showSerName val="0"/>
          <c:showPercent val="0"/>
          <c:showBubbleSize val="0"/>
        </c:dLbls>
        <c:gapWidth val="150"/>
        <c:axId val="219518256"/>
        <c:axId val="21951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7BB4-48C4-B8C2-71807D3869D9}"/>
            </c:ext>
          </c:extLst>
        </c:ser>
        <c:dLbls>
          <c:showLegendKey val="0"/>
          <c:showVal val="0"/>
          <c:showCatName val="0"/>
          <c:showSerName val="0"/>
          <c:showPercent val="0"/>
          <c:showBubbleSize val="0"/>
        </c:dLbls>
        <c:marker val="1"/>
        <c:smooth val="0"/>
        <c:axId val="219518256"/>
        <c:axId val="219517080"/>
      </c:lineChart>
      <c:dateAx>
        <c:axId val="219518256"/>
        <c:scaling>
          <c:orientation val="minMax"/>
        </c:scaling>
        <c:delete val="1"/>
        <c:axPos val="b"/>
        <c:numFmt formatCode="ge" sourceLinked="1"/>
        <c:majorTickMark val="none"/>
        <c:minorTickMark val="none"/>
        <c:tickLblPos val="none"/>
        <c:crossAx val="219517080"/>
        <c:crosses val="autoZero"/>
        <c:auto val="1"/>
        <c:lblOffset val="100"/>
        <c:baseTimeUnit val="years"/>
      </c:dateAx>
      <c:valAx>
        <c:axId val="219517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51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516.33000000000004</c:v>
                </c:pt>
                <c:pt idx="1">
                  <c:v>216.09</c:v>
                </c:pt>
                <c:pt idx="2">
                  <c:v>210.02</c:v>
                </c:pt>
                <c:pt idx="3">
                  <c:v>209.28</c:v>
                </c:pt>
                <c:pt idx="4">
                  <c:v>175.99</c:v>
                </c:pt>
              </c:numCache>
            </c:numRef>
          </c:val>
          <c:extLst xmlns:c16r2="http://schemas.microsoft.com/office/drawing/2015/06/chart">
            <c:ext xmlns:c16="http://schemas.microsoft.com/office/drawing/2014/chart" uri="{C3380CC4-5D6E-409C-BE32-E72D297353CC}">
              <c16:uniqueId val="{00000000-B3AD-4398-A822-9425F4FB5283}"/>
            </c:ext>
          </c:extLst>
        </c:ser>
        <c:dLbls>
          <c:showLegendKey val="0"/>
          <c:showVal val="0"/>
          <c:showCatName val="0"/>
          <c:showSerName val="0"/>
          <c:showPercent val="0"/>
          <c:showBubbleSize val="0"/>
        </c:dLbls>
        <c:gapWidth val="150"/>
        <c:axId val="258023640"/>
        <c:axId val="25802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B3AD-4398-A822-9425F4FB5283}"/>
            </c:ext>
          </c:extLst>
        </c:ser>
        <c:dLbls>
          <c:showLegendKey val="0"/>
          <c:showVal val="0"/>
          <c:showCatName val="0"/>
          <c:showSerName val="0"/>
          <c:showPercent val="0"/>
          <c:showBubbleSize val="0"/>
        </c:dLbls>
        <c:marker val="1"/>
        <c:smooth val="0"/>
        <c:axId val="258023640"/>
        <c:axId val="258024032"/>
      </c:lineChart>
      <c:dateAx>
        <c:axId val="258023640"/>
        <c:scaling>
          <c:orientation val="minMax"/>
        </c:scaling>
        <c:delete val="1"/>
        <c:axPos val="b"/>
        <c:numFmt formatCode="ge" sourceLinked="1"/>
        <c:majorTickMark val="none"/>
        <c:minorTickMark val="none"/>
        <c:tickLblPos val="none"/>
        <c:crossAx val="258024032"/>
        <c:crosses val="autoZero"/>
        <c:auto val="1"/>
        <c:lblOffset val="100"/>
        <c:baseTimeUnit val="years"/>
      </c:dateAx>
      <c:valAx>
        <c:axId val="258024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802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277.36</c:v>
                </c:pt>
                <c:pt idx="1">
                  <c:v>277.93</c:v>
                </c:pt>
                <c:pt idx="2">
                  <c:v>274.45</c:v>
                </c:pt>
                <c:pt idx="3">
                  <c:v>214.95</c:v>
                </c:pt>
                <c:pt idx="4">
                  <c:v>198.45</c:v>
                </c:pt>
              </c:numCache>
            </c:numRef>
          </c:val>
          <c:extLst xmlns:c16r2="http://schemas.microsoft.com/office/drawing/2015/06/chart">
            <c:ext xmlns:c16="http://schemas.microsoft.com/office/drawing/2014/chart" uri="{C3380CC4-5D6E-409C-BE32-E72D297353CC}">
              <c16:uniqueId val="{00000000-5C59-490E-A557-E71EF206B801}"/>
            </c:ext>
          </c:extLst>
        </c:ser>
        <c:dLbls>
          <c:showLegendKey val="0"/>
          <c:showVal val="0"/>
          <c:showCatName val="0"/>
          <c:showSerName val="0"/>
          <c:showPercent val="0"/>
          <c:showBubbleSize val="0"/>
        </c:dLbls>
        <c:gapWidth val="150"/>
        <c:axId val="219515904"/>
        <c:axId val="21951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5C59-490E-A557-E71EF206B801}"/>
            </c:ext>
          </c:extLst>
        </c:ser>
        <c:dLbls>
          <c:showLegendKey val="0"/>
          <c:showVal val="0"/>
          <c:showCatName val="0"/>
          <c:showSerName val="0"/>
          <c:showPercent val="0"/>
          <c:showBubbleSize val="0"/>
        </c:dLbls>
        <c:marker val="1"/>
        <c:smooth val="0"/>
        <c:axId val="219515904"/>
        <c:axId val="219519040"/>
      </c:lineChart>
      <c:dateAx>
        <c:axId val="219515904"/>
        <c:scaling>
          <c:orientation val="minMax"/>
        </c:scaling>
        <c:delete val="1"/>
        <c:axPos val="b"/>
        <c:numFmt formatCode="ge" sourceLinked="1"/>
        <c:majorTickMark val="none"/>
        <c:minorTickMark val="none"/>
        <c:tickLblPos val="none"/>
        <c:crossAx val="219519040"/>
        <c:crosses val="autoZero"/>
        <c:auto val="1"/>
        <c:lblOffset val="100"/>
        <c:baseTimeUnit val="years"/>
      </c:dateAx>
      <c:valAx>
        <c:axId val="219519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5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90.68</c:v>
                </c:pt>
                <c:pt idx="1">
                  <c:v>92.28</c:v>
                </c:pt>
                <c:pt idx="2">
                  <c:v>93.65</c:v>
                </c:pt>
                <c:pt idx="3">
                  <c:v>119.36</c:v>
                </c:pt>
                <c:pt idx="4">
                  <c:v>116.11</c:v>
                </c:pt>
              </c:numCache>
            </c:numRef>
          </c:val>
          <c:extLst xmlns:c16r2="http://schemas.microsoft.com/office/drawing/2015/06/chart">
            <c:ext xmlns:c16="http://schemas.microsoft.com/office/drawing/2014/chart" uri="{C3380CC4-5D6E-409C-BE32-E72D297353CC}">
              <c16:uniqueId val="{00000000-5CD7-4806-8FDC-C50D37065D01}"/>
            </c:ext>
          </c:extLst>
        </c:ser>
        <c:dLbls>
          <c:showLegendKey val="0"/>
          <c:showVal val="0"/>
          <c:showCatName val="0"/>
          <c:showSerName val="0"/>
          <c:showPercent val="0"/>
          <c:showBubbleSize val="0"/>
        </c:dLbls>
        <c:gapWidth val="150"/>
        <c:axId val="258025600"/>
        <c:axId val="25802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5CD7-4806-8FDC-C50D37065D01}"/>
            </c:ext>
          </c:extLst>
        </c:ser>
        <c:dLbls>
          <c:showLegendKey val="0"/>
          <c:showVal val="0"/>
          <c:showCatName val="0"/>
          <c:showSerName val="0"/>
          <c:showPercent val="0"/>
          <c:showBubbleSize val="0"/>
        </c:dLbls>
        <c:marker val="1"/>
        <c:smooth val="0"/>
        <c:axId val="258025600"/>
        <c:axId val="258025992"/>
      </c:lineChart>
      <c:dateAx>
        <c:axId val="258025600"/>
        <c:scaling>
          <c:orientation val="minMax"/>
        </c:scaling>
        <c:delete val="1"/>
        <c:axPos val="b"/>
        <c:numFmt formatCode="ge" sourceLinked="1"/>
        <c:majorTickMark val="none"/>
        <c:minorTickMark val="none"/>
        <c:tickLblPos val="none"/>
        <c:crossAx val="258025992"/>
        <c:crosses val="autoZero"/>
        <c:auto val="1"/>
        <c:lblOffset val="100"/>
        <c:baseTimeUnit val="years"/>
      </c:dateAx>
      <c:valAx>
        <c:axId val="25802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0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94.19</c:v>
                </c:pt>
                <c:pt idx="1">
                  <c:v>92.94</c:v>
                </c:pt>
                <c:pt idx="2">
                  <c:v>91.82</c:v>
                </c:pt>
                <c:pt idx="3">
                  <c:v>90.88</c:v>
                </c:pt>
                <c:pt idx="4">
                  <c:v>98.81</c:v>
                </c:pt>
              </c:numCache>
            </c:numRef>
          </c:val>
          <c:extLst xmlns:c16r2="http://schemas.microsoft.com/office/drawing/2015/06/chart">
            <c:ext xmlns:c16="http://schemas.microsoft.com/office/drawing/2014/chart" uri="{C3380CC4-5D6E-409C-BE32-E72D297353CC}">
              <c16:uniqueId val="{00000000-4AF6-4E3A-A8F4-F1D0459A3683}"/>
            </c:ext>
          </c:extLst>
        </c:ser>
        <c:dLbls>
          <c:showLegendKey val="0"/>
          <c:showVal val="0"/>
          <c:showCatName val="0"/>
          <c:showSerName val="0"/>
          <c:showPercent val="0"/>
          <c:showBubbleSize val="0"/>
        </c:dLbls>
        <c:gapWidth val="150"/>
        <c:axId val="258027168"/>
        <c:axId val="21836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4AF6-4E3A-A8F4-F1D0459A3683}"/>
            </c:ext>
          </c:extLst>
        </c:ser>
        <c:dLbls>
          <c:showLegendKey val="0"/>
          <c:showVal val="0"/>
          <c:showCatName val="0"/>
          <c:showSerName val="0"/>
          <c:showPercent val="0"/>
          <c:showBubbleSize val="0"/>
        </c:dLbls>
        <c:marker val="1"/>
        <c:smooth val="0"/>
        <c:axId val="258027168"/>
        <c:axId val="218365496"/>
      </c:lineChart>
      <c:dateAx>
        <c:axId val="258027168"/>
        <c:scaling>
          <c:orientation val="minMax"/>
        </c:scaling>
        <c:delete val="1"/>
        <c:axPos val="b"/>
        <c:numFmt formatCode="ge" sourceLinked="1"/>
        <c:majorTickMark val="none"/>
        <c:minorTickMark val="none"/>
        <c:tickLblPos val="none"/>
        <c:crossAx val="218365496"/>
        <c:crosses val="autoZero"/>
        <c:auto val="1"/>
        <c:lblOffset val="100"/>
        <c:baseTimeUnit val="years"/>
      </c:dateAx>
      <c:valAx>
        <c:axId val="21836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0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10"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富士市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A2</v>
      </c>
      <c r="X8" s="58"/>
      <c r="Y8" s="58"/>
      <c r="Z8" s="58"/>
      <c r="AA8" s="58"/>
      <c r="AB8" s="58"/>
      <c r="AC8" s="58"/>
      <c r="AD8" s="58" t="str">
        <f>データ!$M$6</f>
        <v>非設置</v>
      </c>
      <c r="AE8" s="58"/>
      <c r="AF8" s="58"/>
      <c r="AG8" s="58"/>
      <c r="AH8" s="58"/>
      <c r="AI8" s="58"/>
      <c r="AJ8" s="58"/>
      <c r="AK8" s="4"/>
      <c r="AL8" s="59">
        <f>データ!$R$6</f>
        <v>254867</v>
      </c>
      <c r="AM8" s="59"/>
      <c r="AN8" s="59"/>
      <c r="AO8" s="59"/>
      <c r="AP8" s="59"/>
      <c r="AQ8" s="59"/>
      <c r="AR8" s="59"/>
      <c r="AS8" s="59"/>
      <c r="AT8" s="50">
        <f>データ!$S$6</f>
        <v>244.95</v>
      </c>
      <c r="AU8" s="51"/>
      <c r="AV8" s="51"/>
      <c r="AW8" s="51"/>
      <c r="AX8" s="51"/>
      <c r="AY8" s="51"/>
      <c r="AZ8" s="51"/>
      <c r="BA8" s="51"/>
      <c r="BB8" s="52">
        <f>データ!$T$6</f>
        <v>1040.49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73.959999999999994</v>
      </c>
      <c r="J10" s="51"/>
      <c r="K10" s="51"/>
      <c r="L10" s="51"/>
      <c r="M10" s="51"/>
      <c r="N10" s="51"/>
      <c r="O10" s="62"/>
      <c r="P10" s="52">
        <f>データ!$P$6</f>
        <v>92.72</v>
      </c>
      <c r="Q10" s="52"/>
      <c r="R10" s="52"/>
      <c r="S10" s="52"/>
      <c r="T10" s="52"/>
      <c r="U10" s="52"/>
      <c r="V10" s="52"/>
      <c r="W10" s="59">
        <f>データ!$Q$6</f>
        <v>1825</v>
      </c>
      <c r="X10" s="59"/>
      <c r="Y10" s="59"/>
      <c r="Z10" s="59"/>
      <c r="AA10" s="59"/>
      <c r="AB10" s="59"/>
      <c r="AC10" s="59"/>
      <c r="AD10" s="2"/>
      <c r="AE10" s="2"/>
      <c r="AF10" s="2"/>
      <c r="AG10" s="2"/>
      <c r="AH10" s="4"/>
      <c r="AI10" s="4"/>
      <c r="AJ10" s="4"/>
      <c r="AK10" s="4"/>
      <c r="AL10" s="59">
        <f>データ!$U$6</f>
        <v>235699</v>
      </c>
      <c r="AM10" s="59"/>
      <c r="AN10" s="59"/>
      <c r="AO10" s="59"/>
      <c r="AP10" s="59"/>
      <c r="AQ10" s="59"/>
      <c r="AR10" s="59"/>
      <c r="AS10" s="59"/>
      <c r="AT10" s="50">
        <f>データ!$V$6</f>
        <v>90.12</v>
      </c>
      <c r="AU10" s="51"/>
      <c r="AV10" s="51"/>
      <c r="AW10" s="51"/>
      <c r="AX10" s="51"/>
      <c r="AY10" s="51"/>
      <c r="AZ10" s="51"/>
      <c r="BA10" s="51"/>
      <c r="BB10" s="52">
        <f>データ!$W$6</f>
        <v>2615.39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TqJDWe8xNOqAUlXCLcoGoxVmd//KN6WnpCstgNnhxE1YZkfOf29Ab77L0JXofD0glDDUzG1P41MwjYr0hwSydg==" saltValue="US/Z5H8lkczcXQyFDjZ+A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222101</v>
      </c>
      <c r="D6" s="33">
        <f t="shared" si="3"/>
        <v>46</v>
      </c>
      <c r="E6" s="33">
        <f t="shared" si="3"/>
        <v>1</v>
      </c>
      <c r="F6" s="33">
        <f t="shared" si="3"/>
        <v>0</v>
      </c>
      <c r="G6" s="33">
        <f t="shared" si="3"/>
        <v>1</v>
      </c>
      <c r="H6" s="33" t="str">
        <f t="shared" si="3"/>
        <v>静岡県　富士市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73.959999999999994</v>
      </c>
      <c r="P6" s="34">
        <f t="shared" si="3"/>
        <v>92.72</v>
      </c>
      <c r="Q6" s="34">
        <f t="shared" si="3"/>
        <v>1825</v>
      </c>
      <c r="R6" s="34">
        <f t="shared" si="3"/>
        <v>254867</v>
      </c>
      <c r="S6" s="34">
        <f t="shared" si="3"/>
        <v>244.95</v>
      </c>
      <c r="T6" s="34">
        <f t="shared" si="3"/>
        <v>1040.49</v>
      </c>
      <c r="U6" s="34">
        <f t="shared" si="3"/>
        <v>235699</v>
      </c>
      <c r="V6" s="34">
        <f t="shared" si="3"/>
        <v>90.12</v>
      </c>
      <c r="W6" s="34">
        <f t="shared" si="3"/>
        <v>2615.39</v>
      </c>
      <c r="X6" s="35">
        <f>IF(X7="",NA(),X7)</f>
        <v>103.97</v>
      </c>
      <c r="Y6" s="35">
        <f t="shared" ref="Y6:AG6" si="4">IF(Y7="",NA(),Y7)</f>
        <v>103.91</v>
      </c>
      <c r="Z6" s="35">
        <f t="shared" si="4"/>
        <v>104.92</v>
      </c>
      <c r="AA6" s="35">
        <f t="shared" si="4"/>
        <v>127.46</v>
      </c>
      <c r="AB6" s="35">
        <f t="shared" si="4"/>
        <v>124.33</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516.33000000000004</v>
      </c>
      <c r="AU6" s="35">
        <f t="shared" ref="AU6:BC6" si="6">IF(AU7="",NA(),AU7)</f>
        <v>216.09</v>
      </c>
      <c r="AV6" s="35">
        <f t="shared" si="6"/>
        <v>210.02</v>
      </c>
      <c r="AW6" s="35">
        <f t="shared" si="6"/>
        <v>209.28</v>
      </c>
      <c r="AX6" s="35">
        <f t="shared" si="6"/>
        <v>175.99</v>
      </c>
      <c r="AY6" s="35">
        <f t="shared" si="6"/>
        <v>628.34</v>
      </c>
      <c r="AZ6" s="35">
        <f t="shared" si="6"/>
        <v>289.8</v>
      </c>
      <c r="BA6" s="35">
        <f t="shared" si="6"/>
        <v>299.44</v>
      </c>
      <c r="BB6" s="35">
        <f t="shared" si="6"/>
        <v>311.99</v>
      </c>
      <c r="BC6" s="35">
        <f t="shared" si="6"/>
        <v>307.83</v>
      </c>
      <c r="BD6" s="34" t="str">
        <f>IF(BD7="","",IF(BD7="-","【-】","【"&amp;SUBSTITUTE(TEXT(BD7,"#,##0.00"),"-","△")&amp;"】"))</f>
        <v>【264.34】</v>
      </c>
      <c r="BE6" s="35">
        <f>IF(BE7="",NA(),BE7)</f>
        <v>277.36</v>
      </c>
      <c r="BF6" s="35">
        <f t="shared" ref="BF6:BN6" si="7">IF(BF7="",NA(),BF7)</f>
        <v>277.93</v>
      </c>
      <c r="BG6" s="35">
        <f t="shared" si="7"/>
        <v>274.45</v>
      </c>
      <c r="BH6" s="35">
        <f t="shared" si="7"/>
        <v>214.95</v>
      </c>
      <c r="BI6" s="35">
        <f t="shared" si="7"/>
        <v>198.45</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90.68</v>
      </c>
      <c r="BQ6" s="35">
        <f t="shared" ref="BQ6:BY6" si="8">IF(BQ7="",NA(),BQ7)</f>
        <v>92.28</v>
      </c>
      <c r="BR6" s="35">
        <f t="shared" si="8"/>
        <v>93.65</v>
      </c>
      <c r="BS6" s="35">
        <f t="shared" si="8"/>
        <v>119.36</v>
      </c>
      <c r="BT6" s="35">
        <f t="shared" si="8"/>
        <v>116.11</v>
      </c>
      <c r="BU6" s="35">
        <f t="shared" si="8"/>
        <v>99.89</v>
      </c>
      <c r="BV6" s="35">
        <f t="shared" si="8"/>
        <v>107.05</v>
      </c>
      <c r="BW6" s="35">
        <f t="shared" si="8"/>
        <v>106.4</v>
      </c>
      <c r="BX6" s="35">
        <f t="shared" si="8"/>
        <v>107.61</v>
      </c>
      <c r="BY6" s="35">
        <f t="shared" si="8"/>
        <v>106.02</v>
      </c>
      <c r="BZ6" s="34" t="str">
        <f>IF(BZ7="","",IF(BZ7="-","【-】","【"&amp;SUBSTITUTE(TEXT(BZ7,"#,##0.00"),"-","△")&amp;"】"))</f>
        <v>【104.36】</v>
      </c>
      <c r="CA6" s="35">
        <f>IF(CA7="",NA(),CA7)</f>
        <v>94.19</v>
      </c>
      <c r="CB6" s="35">
        <f t="shared" ref="CB6:CJ6" si="9">IF(CB7="",NA(),CB7)</f>
        <v>92.94</v>
      </c>
      <c r="CC6" s="35">
        <f t="shared" si="9"/>
        <v>91.82</v>
      </c>
      <c r="CD6" s="35">
        <f t="shared" si="9"/>
        <v>90.88</v>
      </c>
      <c r="CE6" s="35">
        <f t="shared" si="9"/>
        <v>98.81</v>
      </c>
      <c r="CF6" s="35">
        <f t="shared" si="9"/>
        <v>165.34</v>
      </c>
      <c r="CG6" s="35">
        <f t="shared" si="9"/>
        <v>155.09</v>
      </c>
      <c r="CH6" s="35">
        <f t="shared" si="9"/>
        <v>156.29</v>
      </c>
      <c r="CI6" s="35">
        <f t="shared" si="9"/>
        <v>155.69</v>
      </c>
      <c r="CJ6" s="35">
        <f t="shared" si="9"/>
        <v>158.6</v>
      </c>
      <c r="CK6" s="34" t="str">
        <f>IF(CK7="","",IF(CK7="-","【-】","【"&amp;SUBSTITUTE(TEXT(CK7,"#,##0.00"),"-","△")&amp;"】"))</f>
        <v>【165.71】</v>
      </c>
      <c r="CL6" s="35">
        <f>IF(CL7="",NA(),CL7)</f>
        <v>59.89</v>
      </c>
      <c r="CM6" s="35">
        <f t="shared" ref="CM6:CU6" si="10">IF(CM7="",NA(),CM7)</f>
        <v>59.05</v>
      </c>
      <c r="CN6" s="35">
        <f t="shared" si="10"/>
        <v>58.77</v>
      </c>
      <c r="CO6" s="35">
        <f t="shared" si="10"/>
        <v>58.59</v>
      </c>
      <c r="CP6" s="35">
        <f t="shared" si="10"/>
        <v>69.98</v>
      </c>
      <c r="CQ6" s="35">
        <f t="shared" si="10"/>
        <v>62.15</v>
      </c>
      <c r="CR6" s="35">
        <f t="shared" si="10"/>
        <v>61.61</v>
      </c>
      <c r="CS6" s="35">
        <f t="shared" si="10"/>
        <v>62.34</v>
      </c>
      <c r="CT6" s="35">
        <f t="shared" si="10"/>
        <v>62.46</v>
      </c>
      <c r="CU6" s="35">
        <f t="shared" si="10"/>
        <v>62.88</v>
      </c>
      <c r="CV6" s="34" t="str">
        <f>IF(CV7="","",IF(CV7="-","【-】","【"&amp;SUBSTITUTE(TEXT(CV7,"#,##0.00"),"-","△")&amp;"】"))</f>
        <v>【60.41】</v>
      </c>
      <c r="CW6" s="35">
        <f>IF(CW7="",NA(),CW7)</f>
        <v>86.4</v>
      </c>
      <c r="CX6" s="35">
        <f t="shared" ref="CX6:DF6" si="11">IF(CX7="",NA(),CX7)</f>
        <v>85.1</v>
      </c>
      <c r="CY6" s="35">
        <f t="shared" si="11"/>
        <v>84.64</v>
      </c>
      <c r="CZ6" s="35">
        <f t="shared" si="11"/>
        <v>84.57</v>
      </c>
      <c r="DA6" s="35">
        <f t="shared" si="11"/>
        <v>71.23</v>
      </c>
      <c r="DB6" s="35">
        <f t="shared" si="11"/>
        <v>90.64</v>
      </c>
      <c r="DC6" s="35">
        <f t="shared" si="11"/>
        <v>90.23</v>
      </c>
      <c r="DD6" s="35">
        <f t="shared" si="11"/>
        <v>90.15</v>
      </c>
      <c r="DE6" s="35">
        <f t="shared" si="11"/>
        <v>90.62</v>
      </c>
      <c r="DF6" s="35">
        <f t="shared" si="11"/>
        <v>90.13</v>
      </c>
      <c r="DG6" s="34" t="str">
        <f>IF(DG7="","",IF(DG7="-","【-】","【"&amp;SUBSTITUTE(TEXT(DG7,"#,##0.00"),"-","△")&amp;"】"))</f>
        <v>【89.93】</v>
      </c>
      <c r="DH6" s="35">
        <f>IF(DH7="",NA(),DH7)</f>
        <v>45.07</v>
      </c>
      <c r="DI6" s="35">
        <f t="shared" ref="DI6:DQ6" si="12">IF(DI7="",NA(),DI7)</f>
        <v>46.96</v>
      </c>
      <c r="DJ6" s="35">
        <f t="shared" si="12"/>
        <v>48.14</v>
      </c>
      <c r="DK6" s="35">
        <f t="shared" si="12"/>
        <v>47.92</v>
      </c>
      <c r="DL6" s="35">
        <f t="shared" si="12"/>
        <v>48.35</v>
      </c>
      <c r="DM6" s="35">
        <f t="shared" si="12"/>
        <v>43.24</v>
      </c>
      <c r="DN6" s="35">
        <f t="shared" si="12"/>
        <v>46.36</v>
      </c>
      <c r="DO6" s="35">
        <f t="shared" si="12"/>
        <v>47.37</v>
      </c>
      <c r="DP6" s="35">
        <f t="shared" si="12"/>
        <v>48.01</v>
      </c>
      <c r="DQ6" s="35">
        <f t="shared" si="12"/>
        <v>48.01</v>
      </c>
      <c r="DR6" s="34" t="str">
        <f>IF(DR7="","",IF(DR7="-","【-】","【"&amp;SUBSTITUTE(TEXT(DR7,"#,##0.00"),"-","△")&amp;"】"))</f>
        <v>【48.12】</v>
      </c>
      <c r="DS6" s="35">
        <f>IF(DS7="",NA(),DS7)</f>
        <v>32.68</v>
      </c>
      <c r="DT6" s="35">
        <f t="shared" ref="DT6:EB6" si="13">IF(DT7="",NA(),DT7)</f>
        <v>32.78</v>
      </c>
      <c r="DU6" s="35">
        <f t="shared" si="13"/>
        <v>32.78</v>
      </c>
      <c r="DV6" s="35">
        <f t="shared" si="13"/>
        <v>32.840000000000003</v>
      </c>
      <c r="DW6" s="35">
        <f t="shared" si="13"/>
        <v>32.49</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0.33</v>
      </c>
      <c r="EE6" s="35">
        <f t="shared" ref="EE6:EM6" si="14">IF(EE7="",NA(),EE7)</f>
        <v>0.43</v>
      </c>
      <c r="EF6" s="35">
        <f t="shared" si="14"/>
        <v>0.43</v>
      </c>
      <c r="EG6" s="35">
        <f t="shared" si="14"/>
        <v>0.28999999999999998</v>
      </c>
      <c r="EH6" s="35">
        <f t="shared" si="14"/>
        <v>0.55000000000000004</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222101</v>
      </c>
      <c r="D7" s="37">
        <v>46</v>
      </c>
      <c r="E7" s="37">
        <v>1</v>
      </c>
      <c r="F7" s="37">
        <v>0</v>
      </c>
      <c r="G7" s="37">
        <v>1</v>
      </c>
      <c r="H7" s="37" t="s">
        <v>105</v>
      </c>
      <c r="I7" s="37" t="s">
        <v>106</v>
      </c>
      <c r="J7" s="37" t="s">
        <v>107</v>
      </c>
      <c r="K7" s="37" t="s">
        <v>108</v>
      </c>
      <c r="L7" s="37" t="s">
        <v>109</v>
      </c>
      <c r="M7" s="37" t="s">
        <v>110</v>
      </c>
      <c r="N7" s="38" t="s">
        <v>111</v>
      </c>
      <c r="O7" s="38">
        <v>73.959999999999994</v>
      </c>
      <c r="P7" s="38">
        <v>92.72</v>
      </c>
      <c r="Q7" s="38">
        <v>1825</v>
      </c>
      <c r="R7" s="38">
        <v>254867</v>
      </c>
      <c r="S7" s="38">
        <v>244.95</v>
      </c>
      <c r="T7" s="38">
        <v>1040.49</v>
      </c>
      <c r="U7" s="38">
        <v>235699</v>
      </c>
      <c r="V7" s="38">
        <v>90.12</v>
      </c>
      <c r="W7" s="38">
        <v>2615.39</v>
      </c>
      <c r="X7" s="38">
        <v>103.97</v>
      </c>
      <c r="Y7" s="38">
        <v>103.91</v>
      </c>
      <c r="Z7" s="38">
        <v>104.92</v>
      </c>
      <c r="AA7" s="38">
        <v>127.46</v>
      </c>
      <c r="AB7" s="38">
        <v>124.33</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516.33000000000004</v>
      </c>
      <c r="AU7" s="38">
        <v>216.09</v>
      </c>
      <c r="AV7" s="38">
        <v>210.02</v>
      </c>
      <c r="AW7" s="38">
        <v>209.28</v>
      </c>
      <c r="AX7" s="38">
        <v>175.99</v>
      </c>
      <c r="AY7" s="38">
        <v>628.34</v>
      </c>
      <c r="AZ7" s="38">
        <v>289.8</v>
      </c>
      <c r="BA7" s="38">
        <v>299.44</v>
      </c>
      <c r="BB7" s="38">
        <v>311.99</v>
      </c>
      <c r="BC7" s="38">
        <v>307.83</v>
      </c>
      <c r="BD7" s="38">
        <v>264.33999999999997</v>
      </c>
      <c r="BE7" s="38">
        <v>277.36</v>
      </c>
      <c r="BF7" s="38">
        <v>277.93</v>
      </c>
      <c r="BG7" s="38">
        <v>274.45</v>
      </c>
      <c r="BH7" s="38">
        <v>214.95</v>
      </c>
      <c r="BI7" s="38">
        <v>198.45</v>
      </c>
      <c r="BJ7" s="38">
        <v>297.13</v>
      </c>
      <c r="BK7" s="38">
        <v>301.99</v>
      </c>
      <c r="BL7" s="38">
        <v>298.08999999999997</v>
      </c>
      <c r="BM7" s="38">
        <v>291.77999999999997</v>
      </c>
      <c r="BN7" s="38">
        <v>295.44</v>
      </c>
      <c r="BO7" s="38">
        <v>274.27</v>
      </c>
      <c r="BP7" s="38">
        <v>90.68</v>
      </c>
      <c r="BQ7" s="38">
        <v>92.28</v>
      </c>
      <c r="BR7" s="38">
        <v>93.65</v>
      </c>
      <c r="BS7" s="38">
        <v>119.36</v>
      </c>
      <c r="BT7" s="38">
        <v>116.11</v>
      </c>
      <c r="BU7" s="38">
        <v>99.89</v>
      </c>
      <c r="BV7" s="38">
        <v>107.05</v>
      </c>
      <c r="BW7" s="38">
        <v>106.4</v>
      </c>
      <c r="BX7" s="38">
        <v>107.61</v>
      </c>
      <c r="BY7" s="38">
        <v>106.02</v>
      </c>
      <c r="BZ7" s="38">
        <v>104.36</v>
      </c>
      <c r="CA7" s="38">
        <v>94.19</v>
      </c>
      <c r="CB7" s="38">
        <v>92.94</v>
      </c>
      <c r="CC7" s="38">
        <v>91.82</v>
      </c>
      <c r="CD7" s="38">
        <v>90.88</v>
      </c>
      <c r="CE7" s="38">
        <v>98.81</v>
      </c>
      <c r="CF7" s="38">
        <v>165.34</v>
      </c>
      <c r="CG7" s="38">
        <v>155.09</v>
      </c>
      <c r="CH7" s="38">
        <v>156.29</v>
      </c>
      <c r="CI7" s="38">
        <v>155.69</v>
      </c>
      <c r="CJ7" s="38">
        <v>158.6</v>
      </c>
      <c r="CK7" s="38">
        <v>165.71</v>
      </c>
      <c r="CL7" s="38">
        <v>59.89</v>
      </c>
      <c r="CM7" s="38">
        <v>59.05</v>
      </c>
      <c r="CN7" s="38">
        <v>58.77</v>
      </c>
      <c r="CO7" s="38">
        <v>58.59</v>
      </c>
      <c r="CP7" s="38">
        <v>69.98</v>
      </c>
      <c r="CQ7" s="38">
        <v>62.15</v>
      </c>
      <c r="CR7" s="38">
        <v>61.61</v>
      </c>
      <c r="CS7" s="38">
        <v>62.34</v>
      </c>
      <c r="CT7" s="38">
        <v>62.46</v>
      </c>
      <c r="CU7" s="38">
        <v>62.88</v>
      </c>
      <c r="CV7" s="38">
        <v>60.41</v>
      </c>
      <c r="CW7" s="38">
        <v>86.4</v>
      </c>
      <c r="CX7" s="38">
        <v>85.1</v>
      </c>
      <c r="CY7" s="38">
        <v>84.64</v>
      </c>
      <c r="CZ7" s="38">
        <v>84.57</v>
      </c>
      <c r="DA7" s="38">
        <v>71.23</v>
      </c>
      <c r="DB7" s="38">
        <v>90.64</v>
      </c>
      <c r="DC7" s="38">
        <v>90.23</v>
      </c>
      <c r="DD7" s="38">
        <v>90.15</v>
      </c>
      <c r="DE7" s="38">
        <v>90.62</v>
      </c>
      <c r="DF7" s="38">
        <v>90.13</v>
      </c>
      <c r="DG7" s="38">
        <v>89.93</v>
      </c>
      <c r="DH7" s="38">
        <v>45.07</v>
      </c>
      <c r="DI7" s="38">
        <v>46.96</v>
      </c>
      <c r="DJ7" s="38">
        <v>48.14</v>
      </c>
      <c r="DK7" s="38">
        <v>47.92</v>
      </c>
      <c r="DL7" s="38">
        <v>48.35</v>
      </c>
      <c r="DM7" s="38">
        <v>43.24</v>
      </c>
      <c r="DN7" s="38">
        <v>46.36</v>
      </c>
      <c r="DO7" s="38">
        <v>47.37</v>
      </c>
      <c r="DP7" s="38">
        <v>48.01</v>
      </c>
      <c r="DQ7" s="38">
        <v>48.01</v>
      </c>
      <c r="DR7" s="38">
        <v>48.12</v>
      </c>
      <c r="DS7" s="38">
        <v>32.68</v>
      </c>
      <c r="DT7" s="38">
        <v>32.78</v>
      </c>
      <c r="DU7" s="38">
        <v>32.78</v>
      </c>
      <c r="DV7" s="38">
        <v>32.840000000000003</v>
      </c>
      <c r="DW7" s="38">
        <v>32.49</v>
      </c>
      <c r="DX7" s="38">
        <v>12.21</v>
      </c>
      <c r="DY7" s="38">
        <v>13.57</v>
      </c>
      <c r="DZ7" s="38">
        <v>14.27</v>
      </c>
      <c r="EA7" s="38">
        <v>16.170000000000002</v>
      </c>
      <c r="EB7" s="38">
        <v>16.600000000000001</v>
      </c>
      <c r="EC7" s="38">
        <v>15.89</v>
      </c>
      <c r="ED7" s="38">
        <v>0.33</v>
      </c>
      <c r="EE7" s="38">
        <v>0.43</v>
      </c>
      <c r="EF7" s="38">
        <v>0.43</v>
      </c>
      <c r="EG7" s="38">
        <v>0.28999999999999998</v>
      </c>
      <c r="EH7" s="38">
        <v>0.55000000000000004</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ごとう　ふみひこ</cp:lastModifiedBy>
  <cp:lastPrinted>2019-01-28T06:11:21Z</cp:lastPrinted>
  <dcterms:created xsi:type="dcterms:W3CDTF">2018-12-03T08:32:22Z</dcterms:created>
  <dcterms:modified xsi:type="dcterms:W3CDTF">2019-01-29T07:05:44Z</dcterms:modified>
  <cp:category/>
</cp:coreProperties>
</file>