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D:\下水道課(経理係長）\○26年度\調査\平成30年度\庁外\地方公営企業\経営分析比較\提出\公共\"/>
    </mc:Choice>
  </mc:AlternateContent>
  <xr:revisionPtr revIDLastSave="0" documentId="13_ncr:1_{2AF79465-80DE-4659-9D02-CA54EBE6F708}" xr6:coauthVersionLast="40" xr6:coauthVersionMax="40" xr10:uidLastSave="{00000000-0000-0000-0000-000000000000}"/>
  <workbookProtection workbookAlgorithmName="SHA-512" workbookHashValue="PFBIjfJ39s6T5mJW5cdyQLXBGZoeC5Ei+ITN/PwKGatmQvhQliNSKBS6wWfquwRBbif6kw79H1piPTir/xcgLA==" workbookSaltValue="rrt03kBRFmXYFuuLN0K7P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L8" i="4"/>
  <c r="W8" i="4"/>
  <c r="P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<sst xmlns="http://schemas.openxmlformats.org/spreadsheetml/2006/main" count="240" uniqueCount="126">
  <si>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</si>
  <si>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</si>
  <si>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</si>
  <si>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</si>
  <si>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</si>
  <si>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</si>
  <si>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</si>
  <si>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</si>
  <si>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</si>
  <si>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</si>
  <si>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</si>
  <si>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</si>
  <si>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</si>
  <si>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</si>
  <si>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</si>
  <si>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</si>
  <si>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</si>
  <si>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</si>
  <si>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</si>
  <si>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</si>
  <si>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</si>
  <si>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</si>
  <si>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</si>
  <si>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</si>
  <si>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</si>
  <si>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</si>
  <si>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</si>
  <si>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</si>
  <si>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</si>
  <si>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</si>
  <si>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</si>
  <si>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</si>
  <si>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</si>
  <si>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</si>
  <si>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</si>
  <si>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</si>
  <si>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</si>
  <si>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</si>
  <si>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</si>
  <si>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</si>
  <si>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</si>
  <si>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</si>
  <si>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</si>
  <si>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</si>
  <si>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</si>
  <si>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</si>
  <si>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</si>
  <si>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</si>
  <si>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</si>
  <si>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</si>
  <si>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</si>
  <si>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</si>
  <si>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</si>
  <si>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</si>
  <si>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</si>
  <si>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</si>
  <si>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</si>
  <si>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</si>
  <si>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</si>
  <si>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</si>
  <si>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</si>
  <si>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</si>
  <si>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</si>
  <si>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</si>
  <si>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</si>
  <si>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</si>
  <si>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</si>
  <si>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</si>
  <si>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</si>
  <si>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</si>
  <si>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</si>
  <si>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</si>
  <si>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</si>
  <si>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</si>
  <si>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</si>
  <si>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</si>
  <si>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</si>
  <si>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</si>
  <si>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</si>
  <si>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</si>
  <si>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</si>
  <si>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</si>
  <si>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</si>
  <si>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</si>
  <si>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</si>
  <si>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</si>
  <si>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</si>
  <si>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</si>
  <si>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</si>
  <si>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</si>
  <si>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</si>
  <si>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</si>
  <si>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</si>
  <si>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</si>
  <si>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</si>
  <si>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</si>
  <si>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</si>
  <si>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</si>
  <si>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</si>
  <si>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</si>
  <si>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</si>
  <si>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</si>
  <si>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</si>
  <si>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</si>
  <si>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</si>
  <si>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</si>
  <si>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</si>
  <si>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</si>
  <si>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</si>
  <si>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</si>
  <si>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</si>
  <si>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</si>
  <si>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</si>
  <si>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</si>
  <si>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</si>
  <si>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</si>
  <si>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</si>
  <si>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</si>
  <si>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</si>
  <si>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</si>
  <si>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</si>
  <si>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</si>
  <si>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</si>
  <si>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計画的な管きょ調査により、老朽箇所を的確に把握しているため、効率的な更新事業が行われています。</t>
    <phoneticPr fontId="4"/>
  </si>
  <si>
    <r>
      <t>　人口減少に伴う有収水量の減少や水洗化率の増加が見込めない中、汚水処理費及び地方債償還額が増加傾向していることが各指標の負の要因となっております。
　本分析表では、当市の下水道事業が大変厳しい経営状況であることが示されております。
　現在の経営及び今後迎えることとなる老朽化対策の財源を確保していくためには、経営の改善を図る必要があります。</t>
    </r>
    <r>
      <rPr>
        <b/>
        <sz val="11"/>
        <color theme="1"/>
        <rFont val="ＭＳ ゴシック"/>
        <family val="3"/>
        <charset val="128"/>
      </rPr>
      <t xml:space="preserve">
</t>
    </r>
    <phoneticPr fontId="4"/>
  </si>
  <si>
    <t xml:space="preserve">①人口減少に伴う有収水量の減少に伴い使用料収入も減少し、総費用を賄えていない状況となっていることから、適正な料金設定を検討し、経営改善を図っていく必要があります。　　　　　
④他団体との比較において、当該比率が大幅に上回っている状況です。営業収益に占める使用料収入規模が小さいことが要因であるため、適正な料金設定等の経営改善を図る必要があります。
⑤今後も汚水処理費が増加していくことが想定される中、経費回収率を改善するには、接続促進による有収水量の確保及び使用料の適正化を図る必要があります。
⑥有収水量が減少する一方で、施設の維持管理及び資本費が増加傾向にあり汚水処理原価は増加しております。包括的民間委託を実施していることにより維持管理経費の平準化に努めていますが、人口減少に伴う有収水量の確保が困難な中においては、汚水処理原価は今後も増加していくことが見込まれます。
⑦当市は一部合流式であり、降雨が多い時期などは処理水量が大幅に増加するため、当市の現状に見合った施設規模となっております。
⑧下水道への接続促進事業を強化していることや計画的な管きょ整備により、緩やかではありますが増加傾向にあります。
</t>
    <rPh sb="9" eb="10">
      <t>シュウ</t>
    </rPh>
    <rPh sb="152" eb="154">
      <t>リョウキン</t>
    </rPh>
    <rPh sb="200" eb="202">
      <t>ケイヒ</t>
    </rPh>
    <rPh sb="202" eb="204">
      <t>カイシュウ</t>
    </rPh>
    <rPh sb="204" eb="205">
      <t>リツ</t>
    </rPh>
    <rPh sb="206" eb="20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</si>
</sst>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0.75</c:v>
                </c:pt>
                <c:pt idx="1">
                  <c:v>0.3</c:v>
                </c:pt>
                <c:pt idx="2">
                  <c:v>0.18</c:v>
                </c:pt>
                <c:pt idx="3">
                  <c:v>0.31</c:v>
                </c:pt>
                <c:pt idx="4">
                  <c:v>0.15</c:v>
                </c:pt>
              </c:numCache>
            </c:numRef>
          </c:val>
          <c:extLst>
            <c:ext xmlns:c16="http://schemas.microsoft.com/office/drawing/2014/chart" uri="{C3380CC4-5D6E-409C-BE32-E72D297353CC}">
              <c16:uniqueId val="{00000000-AC98-41B4-A978-7A9FB61672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0.11</c:v>
                </c:pt>
                <c:pt idx="2">
                  <c:v>0.09</c:v>
                </c:pt>
                <c:pt idx="3">
                  <c:v>0.19</c:v>
                </c:pt>
                <c:pt idx="4">
                  <c:v>0.23</c:v>
                </c:pt>
              </c:numCache>
            </c:numRef>
          </c:val>
          <c:smooth val="0"/>
          <c:extLst>
            <c:ext xmlns:c16="http://schemas.microsoft.com/office/drawing/2014/chart" uri="{C3380CC4-5D6E-409C-BE32-E72D297353CC}">
              <c16:uniqueId val="{00000001-AC98-41B4-A978-7A9FB61672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64.459999999999994</c:v>
                </c:pt>
                <c:pt idx="1">
                  <c:v>65.23</c:v>
                </c:pt>
                <c:pt idx="2">
                  <c:v>65.03</c:v>
                </c:pt>
                <c:pt idx="3">
                  <c:v>67.53</c:v>
                </c:pt>
                <c:pt idx="4">
                  <c:v>63.39</c:v>
                </c:pt>
              </c:numCache>
            </c:numRef>
          </c:val>
          <c:extLst>
            <c:ext xmlns:c16="http://schemas.microsoft.com/office/drawing/2014/chart" uri="{C3380CC4-5D6E-409C-BE32-E72D297353CC}">
              <c16:uniqueId val="{00000000-2DD3-497B-8AFE-439DD973CF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65.22</c:v>
                </c:pt>
                <c:pt idx="1">
                  <c:v>64.23</c:v>
                </c:pt>
                <c:pt idx="2">
                  <c:v>59.4</c:v>
                </c:pt>
                <c:pt idx="3">
                  <c:v>59.35</c:v>
                </c:pt>
                <c:pt idx="4">
                  <c:v>58.4</c:v>
                </c:pt>
              </c:numCache>
            </c:numRef>
          </c:val>
          <c:smooth val="0"/>
          <c:extLst>
            <c:ext xmlns:c16="http://schemas.microsoft.com/office/drawing/2014/chart" uri="{C3380CC4-5D6E-409C-BE32-E72D297353CC}">
              <c16:uniqueId val="{00000001-2DD3-497B-8AFE-439DD973CF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78.650000000000006</c:v>
                </c:pt>
                <c:pt idx="1">
                  <c:v>79.41</c:v>
                </c:pt>
                <c:pt idx="2">
                  <c:v>79.78</c:v>
                </c:pt>
                <c:pt idx="3">
                  <c:v>80.400000000000006</c:v>
                </c:pt>
                <c:pt idx="4">
                  <c:v>81.760000000000005</c:v>
                </c:pt>
              </c:numCache>
            </c:numRef>
          </c:val>
          <c:extLst>
            <c:ext xmlns:c16="http://schemas.microsoft.com/office/drawing/2014/chart" uri="{C3380CC4-5D6E-409C-BE32-E72D297353CC}">
              <c16:uniqueId val="{00000000-40BD-43CD-A7C1-FFFE72E801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92.94</c:v>
                </c:pt>
                <c:pt idx="1">
                  <c:v>90.22</c:v>
                </c:pt>
                <c:pt idx="2">
                  <c:v>89.81</c:v>
                </c:pt>
                <c:pt idx="3">
                  <c:v>89.88</c:v>
                </c:pt>
                <c:pt idx="4">
                  <c:v>89.68</c:v>
                </c:pt>
              </c:numCache>
            </c:numRef>
          </c:val>
          <c:smooth val="0"/>
          <c:extLst>
            <c:ext xmlns:c16="http://schemas.microsoft.com/office/drawing/2014/chart" uri="{C3380CC4-5D6E-409C-BE32-E72D297353CC}">
              <c16:uniqueId val="{00000001-40BD-43CD-A7C1-FFFE72E801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72.97</c:v>
                </c:pt>
                <c:pt idx="1">
                  <c:v>71.64</c:v>
                </c:pt>
                <c:pt idx="2">
                  <c:v>71.53</c:v>
                </c:pt>
                <c:pt idx="3">
                  <c:v>57.33</c:v>
                </c:pt>
                <c:pt idx="4">
                  <c:v>58.18</c:v>
                </c:pt>
              </c:numCache>
            </c:numRef>
          </c:val>
          <c:extLst>
            <c:ext xmlns:c16="http://schemas.microsoft.com/office/drawing/2014/chart" uri="{C3380CC4-5D6E-409C-BE32-E72D297353CC}">
              <c16:uniqueId val="{00000000-27EB-4796-9BEE-9D0EC21892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EB-4796-9BEE-9D0EC21892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DF-4404-ABCA-8A0D49C5F8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DF-4404-ABCA-8A0D49C5F8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7D-449A-882E-D8BD8C507A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7D-449A-882E-D8BD8C507A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57-4755-A2A7-E42A85F72D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7-4755-A2A7-E42A85F72D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5D-42B6-B732-626EB93615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5D-42B6-B732-626EB93615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1251.17</c:v>
                </c:pt>
                <c:pt idx="1">
                  <c:v>1191.57</c:v>
                </c:pt>
                <c:pt idx="2">
                  <c:v>1182.68</c:v>
                </c:pt>
                <c:pt idx="3">
                  <c:v>2039.04</c:v>
                </c:pt>
                <c:pt idx="4">
                  <c:v>2282.34</c:v>
                </c:pt>
              </c:numCache>
            </c:numRef>
          </c:val>
          <c:extLst>
            <c:ext xmlns:c16="http://schemas.microsoft.com/office/drawing/2014/chart" uri="{C3380CC4-5D6E-409C-BE32-E72D297353CC}">
              <c16:uniqueId val="{00000000-8FEF-4C08-B4C2-556F8C8873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904.16</c:v>
                </c:pt>
                <c:pt idx="1">
                  <c:v>721.06</c:v>
                </c:pt>
                <c:pt idx="2">
                  <c:v>862.87</c:v>
                </c:pt>
                <c:pt idx="3">
                  <c:v>716.96</c:v>
                </c:pt>
                <c:pt idx="4">
                  <c:v>799.11</c:v>
                </c:pt>
              </c:numCache>
            </c:numRef>
          </c:val>
          <c:smooth val="0"/>
          <c:extLst>
            <c:ext xmlns:c16="http://schemas.microsoft.com/office/drawing/2014/chart" uri="{C3380CC4-5D6E-409C-BE32-E72D297353CC}">
              <c16:uniqueId val="{00000001-8FEF-4C08-B4C2-556F8C8873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80.03</c:v>
                </c:pt>
                <c:pt idx="1">
                  <c:v>81.099999999999994</c:v>
                </c:pt>
                <c:pt idx="2">
                  <c:v>79.61</c:v>
                </c:pt>
                <c:pt idx="3">
                  <c:v>56.82</c:v>
                </c:pt>
                <c:pt idx="4">
                  <c:v>55.57</c:v>
                </c:pt>
              </c:numCache>
            </c:numRef>
          </c:val>
          <c:extLst>
            <c:ext xmlns:c16="http://schemas.microsoft.com/office/drawing/2014/chart" uri="{C3380CC4-5D6E-409C-BE32-E72D297353CC}">
              <c16:uniqueId val="{00000000-2E8A-4879-9017-216C4BEE685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69.72</c:v>
                </c:pt>
                <c:pt idx="1">
                  <c:v>84.86</c:v>
                </c:pt>
                <c:pt idx="2">
                  <c:v>85.39</c:v>
                </c:pt>
                <c:pt idx="3">
                  <c:v>88.09</c:v>
                </c:pt>
                <c:pt idx="4">
                  <c:v>87.69</c:v>
                </c:pt>
              </c:numCache>
            </c:numRef>
          </c:val>
          <c:smooth val="0"/>
          <c:extLst>
            <c:ext xmlns:c16="http://schemas.microsoft.com/office/drawing/2014/chart" uri="{C3380CC4-5D6E-409C-BE32-E72D297353CC}">
              <c16:uniqueId val="{00000001-2E8A-4879-9017-216C4BEE685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88.42</c:v>
                </c:pt>
                <c:pt idx="1">
                  <c:v>88.93</c:v>
                </c:pt>
                <c:pt idx="2">
                  <c:v>92.24</c:v>
                </c:pt>
                <c:pt idx="3">
                  <c:v>128.94999999999999</c:v>
                </c:pt>
                <c:pt idx="4">
                  <c:v>133.68</c:v>
                </c:pt>
              </c:numCache>
            </c:numRef>
          </c:val>
          <c:extLst>
            <c:ext xmlns:c16="http://schemas.microsoft.com/office/drawing/2014/chart" uri="{C3380CC4-5D6E-409C-BE32-E72D297353CC}">
              <c16:uniqueId val="{00000000-B39D-4284-AFEC-26FB51424E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150.53</c:v>
                </c:pt>
                <c:pt idx="1">
                  <c:v>188.14</c:v>
                </c:pt>
                <c:pt idx="2">
                  <c:v>188.79</c:v>
                </c:pt>
                <c:pt idx="3">
                  <c:v>181.8</c:v>
                </c:pt>
                <c:pt idx="4">
                  <c:v>180.07</c:v>
                </c:pt>
              </c:numCache>
            </c:numRef>
          </c:val>
          <c:smooth val="0"/>
          <c:extLst>
            <c:ext xmlns:c16="http://schemas.microsoft.com/office/drawing/2014/chart" uri="{C3380CC4-5D6E-409C-BE32-E72D297353CC}">
              <c16:uniqueId val="{00000001-B39D-4284-AFEC-26FB51424E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伊東市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69990</v>
      </c>
      <c r="AM8" s="66"/>
      <c r="AN8" s="66"/>
      <c r="AO8" s="66"/>
      <c r="AP8" s="66"/>
      <c r="AQ8" s="66"/>
      <c r="AR8" s="66"/>
      <c r="AS8" s="66"/>
      <c r="AT8" s="65">
        <f>データ!T6</f>
        <v>124.1</v>
      </c>
      <c r="AU8" s="65"/>
      <c r="AV8" s="65"/>
      <c r="AW8" s="65"/>
      <c r="AX8" s="65"/>
      <c r="AY8" s="65"/>
      <c r="AZ8" s="65"/>
      <c r="BA8" s="65"/>
      <c r="BB8" s="65">
        <f>データ!U6</f>
        <v>563.98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33.78</v>
      </c>
      <c r="Q10" s="65"/>
      <c r="R10" s="65"/>
      <c r="S10" s="65"/>
      <c r="T10" s="65"/>
      <c r="U10" s="65"/>
      <c r="V10" s="65"/>
      <c r="W10" s="65">
        <f>データ!Q6</f>
        <v>88.84</v>
      </c>
      <c r="X10" s="65"/>
      <c r="Y10" s="65"/>
      <c r="Z10" s="65"/>
      <c r="AA10" s="65"/>
      <c r="AB10" s="65"/>
      <c r="AC10" s="65"/>
      <c r="AD10" s="66">
        <f>データ!R6</f>
        <v>1890</v>
      </c>
      <c r="AE10" s="66"/>
      <c r="AF10" s="66"/>
      <c r="AG10" s="66"/>
      <c r="AH10" s="66"/>
      <c r="AI10" s="66"/>
      <c r="AJ10" s="66"/>
      <c r="AK10" s="2"/>
      <c r="AL10" s="66">
        <f>データ!V6</f>
        <v>23508</v>
      </c>
      <c r="AM10" s="66"/>
      <c r="AN10" s="66"/>
      <c r="AO10" s="66"/>
      <c r="AP10" s="66"/>
      <c r="AQ10" s="66"/>
      <c r="AR10" s="66"/>
      <c r="AS10" s="66"/>
      <c r="AT10" s="65">
        <f>データ!W6</f>
        <v>5.04</v>
      </c>
      <c r="AU10" s="65"/>
      <c r="AV10" s="65"/>
      <c r="AW10" s="65"/>
      <c r="AX10" s="65"/>
      <c r="AY10" s="65"/>
      <c r="AZ10" s="65"/>
      <c r="BA10" s="65"/>
      <c r="BB10" s="65">
        <f>データ!X6</f>
        <v>4664.29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em0AaQY5byqPBzVhp5IaxuYk41DD5zWunAo2KeVUv4j7b4ekgvcGyfVdycMviiM+7+IhZ6garHhLsg0FK1CFCw==" saltValue="aXJpGjRTvzI77wQEUzsLk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222089</v>
      </c>
      <c r="D6" s="32">
        <f t="shared" si="3"/>
        <v>47</v>
      </c>
      <c r="E6" s="32">
        <f t="shared" si="3"/>
        <v>17</v>
      </c>
      <c r="F6" s="32">
        <f t="shared" si="3"/>
        <v>1</v>
      </c>
      <c r="G6" s="32">
        <f t="shared" si="3"/>
        <v>0</v>
      </c>
      <c r="H6" s="32" t="str">
        <f t="shared" si="3"/>
        <v>静岡県　伊東市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33.78</v>
      </c>
      <c r="Q6" s="33">
        <f t="shared" si="3"/>
        <v>88.84</v>
      </c>
      <c r="R6" s="33">
        <f t="shared" si="3"/>
        <v>1890</v>
      </c>
      <c r="S6" s="33">
        <f t="shared" si="3"/>
        <v>69990</v>
      </c>
      <c r="T6" s="33">
        <f t="shared" si="3"/>
        <v>124.1</v>
      </c>
      <c r="U6" s="33">
        <f t="shared" si="3"/>
        <v>563.98</v>
      </c>
      <c r="V6" s="33">
        <f t="shared" si="3"/>
        <v>23508</v>
      </c>
      <c r="W6" s="33">
        <f t="shared" si="3"/>
        <v>5.04</v>
      </c>
      <c r="X6" s="33">
        <f t="shared" si="3"/>
        <v>4664.29</v>
      </c>
      <c r="Y6" s="34">
        <f>IF(Y7="",NA(),Y7)</f>
        <v>72.97</v>
      </c>
      <c r="Z6" s="34">
        <f t="shared" ref="Z6:AH6" si="4">IF(Z7="",NA(),Z7)</f>
        <v>71.64</v>
      </c>
      <c r="AA6" s="34">
        <f t="shared" si="4"/>
        <v>71.53</v>
      </c>
      <c r="AB6" s="34">
        <f t="shared" si="4"/>
        <v>57.33</v>
      </c>
      <c r="AC6" s="34">
        <f t="shared" si="4"/>
        <v>58.18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1251.17</v>
      </c>
      <c r="BG6" s="34">
        <f t="shared" ref="BG6:BO6" si="7">IF(BG7="",NA(),BG7)</f>
        <v>1191.57</v>
      </c>
      <c r="BH6" s="34">
        <f t="shared" si="7"/>
        <v>1182.68</v>
      </c>
      <c r="BI6" s="34">
        <f t="shared" si="7"/>
        <v>2039.04</v>
      </c>
      <c r="BJ6" s="34">
        <f t="shared" si="7"/>
        <v>2282.34</v>
      </c>
      <c r="BK6" s="34">
        <f t="shared" si="7"/>
        <v>904.16</v>
      </c>
      <c r="BL6" s="34">
        <f t="shared" si="7"/>
        <v>721.06</v>
      </c>
      <c r="BM6" s="34">
        <f t="shared" si="7"/>
        <v>862.87</v>
      </c>
      <c r="BN6" s="34">
        <f t="shared" si="7"/>
        <v>716.96</v>
      </c>
      <c r="BO6" s="34">
        <f t="shared" si="7"/>
        <v>799.11</v>
      </c>
      <c r="BP6" s="33" t="str">
        <f>IF(BP7="","",IF(BP7="-","【-】","【"&amp;SUBSTITUTE(TEXT(BP7,"#,##0.00"),"-","△")&amp;"】"))</f>
        <v>【707.33】</v>
      </c>
      <c r="BQ6" s="34">
        <f>IF(BQ7="",NA(),BQ7)</f>
        <v>80.03</v>
      </c>
      <c r="BR6" s="34">
        <f t="shared" ref="BR6:BZ6" si="8">IF(BR7="",NA(),BR7)</f>
        <v>81.099999999999994</v>
      </c>
      <c r="BS6" s="34">
        <f t="shared" si="8"/>
        <v>79.61</v>
      </c>
      <c r="BT6" s="34">
        <f t="shared" si="8"/>
        <v>56.82</v>
      </c>
      <c r="BU6" s="34">
        <f t="shared" si="8"/>
        <v>55.57</v>
      </c>
      <c r="BV6" s="34">
        <f t="shared" si="8"/>
        <v>69.72</v>
      </c>
      <c r="BW6" s="34">
        <f t="shared" si="8"/>
        <v>84.86</v>
      </c>
      <c r="BX6" s="34">
        <f t="shared" si="8"/>
        <v>85.39</v>
      </c>
      <c r="BY6" s="34">
        <f t="shared" si="8"/>
        <v>88.09</v>
      </c>
      <c r="BZ6" s="34">
        <f t="shared" si="8"/>
        <v>87.69</v>
      </c>
      <c r="CA6" s="33" t="str">
        <f>IF(CA7="","",IF(CA7="-","【-】","【"&amp;SUBSTITUTE(TEXT(CA7,"#,##0.00"),"-","△")&amp;"】"))</f>
        <v>【101.26】</v>
      </c>
      <c r="CB6" s="34">
        <f>IF(CB7="",NA(),CB7)</f>
        <v>88.42</v>
      </c>
      <c r="CC6" s="34">
        <f t="shared" ref="CC6:CK6" si="9">IF(CC7="",NA(),CC7)</f>
        <v>88.93</v>
      </c>
      <c r="CD6" s="34">
        <f t="shared" si="9"/>
        <v>92.24</v>
      </c>
      <c r="CE6" s="34">
        <f t="shared" si="9"/>
        <v>128.94999999999999</v>
      </c>
      <c r="CF6" s="34">
        <f t="shared" si="9"/>
        <v>133.68</v>
      </c>
      <c r="CG6" s="34">
        <f t="shared" si="9"/>
        <v>150.53</v>
      </c>
      <c r="CH6" s="34">
        <f t="shared" si="9"/>
        <v>188.14</v>
      </c>
      <c r="CI6" s="34">
        <f t="shared" si="9"/>
        <v>188.79</v>
      </c>
      <c r="CJ6" s="34">
        <f t="shared" si="9"/>
        <v>181.8</v>
      </c>
      <c r="CK6" s="34">
        <f t="shared" si="9"/>
        <v>180.07</v>
      </c>
      <c r="CL6" s="33" t="str">
        <f>IF(CL7="","",IF(CL7="-","【-】","【"&amp;SUBSTITUTE(TEXT(CL7,"#,##0.00"),"-","△")&amp;"】"))</f>
        <v>【136.39】</v>
      </c>
      <c r="CM6" s="34">
        <f>IF(CM7="",NA(),CM7)</f>
        <v>64.459999999999994</v>
      </c>
      <c r="CN6" s="34">
        <f t="shared" ref="CN6:CV6" si="10">IF(CN7="",NA(),CN7)</f>
        <v>65.23</v>
      </c>
      <c r="CO6" s="34">
        <f t="shared" si="10"/>
        <v>65.03</v>
      </c>
      <c r="CP6" s="34">
        <f t="shared" si="10"/>
        <v>67.53</v>
      </c>
      <c r="CQ6" s="34">
        <f t="shared" si="10"/>
        <v>63.39</v>
      </c>
      <c r="CR6" s="34">
        <f t="shared" si="10"/>
        <v>65.22</v>
      </c>
      <c r="CS6" s="34">
        <f t="shared" si="10"/>
        <v>64.23</v>
      </c>
      <c r="CT6" s="34">
        <f t="shared" si="10"/>
        <v>59.4</v>
      </c>
      <c r="CU6" s="34">
        <f t="shared" si="10"/>
        <v>59.35</v>
      </c>
      <c r="CV6" s="34">
        <f t="shared" si="10"/>
        <v>58.4</v>
      </c>
      <c r="CW6" s="33" t="str">
        <f>IF(CW7="","",IF(CW7="-","【-】","【"&amp;SUBSTITUTE(TEXT(CW7,"#,##0.00"),"-","△")&amp;"】"))</f>
        <v>【60.13】</v>
      </c>
      <c r="CX6" s="34">
        <f>IF(CX7="",NA(),CX7)</f>
        <v>78.650000000000006</v>
      </c>
      <c r="CY6" s="34">
        <f t="shared" ref="CY6:DG6" si="11">IF(CY7="",NA(),CY7)</f>
        <v>79.41</v>
      </c>
      <c r="CZ6" s="34">
        <f t="shared" si="11"/>
        <v>79.78</v>
      </c>
      <c r="DA6" s="34">
        <f t="shared" si="11"/>
        <v>80.400000000000006</v>
      </c>
      <c r="DB6" s="34">
        <f t="shared" si="11"/>
        <v>81.760000000000005</v>
      </c>
      <c r="DC6" s="34">
        <f t="shared" si="11"/>
        <v>92.94</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0.75</v>
      </c>
      <c r="EF6" s="34">
        <f t="shared" ref="EF6:EN6" si="14">IF(EF7="",NA(),EF7)</f>
        <v>0.3</v>
      </c>
      <c r="EG6" s="34">
        <f t="shared" si="14"/>
        <v>0.18</v>
      </c>
      <c r="EH6" s="34">
        <f t="shared" si="14"/>
        <v>0.31</v>
      </c>
      <c r="EI6" s="34">
        <f t="shared" si="14"/>
        <v>0.15</v>
      </c>
      <c r="EJ6" s="34">
        <f t="shared" si="14"/>
        <v>0.19</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222089</v>
      </c>
      <c r="D7" s="36">
        <v>47</v>
      </c>
      <c r="E7" s="36">
        <v>17</v>
      </c>
      <c r="F7" s="36">
        <v>1</v>
      </c>
      <c r="G7" s="36">
        <v>0</v>
      </c>
      <c r="H7" s="36" t="s">
        <v>110</v>
      </c>
      <c r="I7" s="36" t="s">
        <v>111</v>
      </c>
      <c r="J7" s="36" t="s">
        <v>112</v>
      </c>
      <c r="K7" s="36" t="s">
        <v>113</v>
      </c>
      <c r="L7" s="36" t="s">
        <v>114</v>
      </c>
      <c r="M7" s="36" t="s">
        <v>115</v>
      </c>
      <c r="N7" s="37" t="s">
        <v>116</v>
      </c>
      <c r="O7" s="37" t="s">
        <v>117</v>
      </c>
      <c r="P7" s="37">
        <v>33.78</v>
      </c>
      <c r="Q7" s="37">
        <v>88.84</v>
      </c>
      <c r="R7" s="37">
        <v>1890</v>
      </c>
      <c r="S7" s="37">
        <v>69990</v>
      </c>
      <c r="T7" s="37">
        <v>124.1</v>
      </c>
      <c r="U7" s="37">
        <v>563.98</v>
      </c>
      <c r="V7" s="37">
        <v>23508</v>
      </c>
      <c r="W7" s="37">
        <v>5.04</v>
      </c>
      <c r="X7" s="37">
        <v>4664.29</v>
      </c>
      <c r="Y7" s="37">
        <v>72.97</v>
      </c>
      <c r="Z7" s="37">
        <v>71.64</v>
      </c>
      <c r="AA7" s="37">
        <v>71.53</v>
      </c>
      <c r="AB7" s="37">
        <v>57.33</v>
      </c>
      <c r="AC7" s="37">
        <v>58.18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1251.17</v>
      </c>
      <c r="BG7" s="37">
        <v>1191.57</v>
      </c>
      <c r="BH7" s="37">
        <v>1182.68</v>
      </c>
      <c r="BI7" s="37">
        <v>2039.04</v>
      </c>
      <c r="BJ7" s="37">
        <v>2282.34</v>
      </c>
      <c r="BK7" s="37">
        <v>904.16</v>
      </c>
      <c r="BL7" s="37">
        <v>721.06</v>
      </c>
      <c r="BM7" s="37">
        <v>862.87</v>
      </c>
      <c r="BN7" s="37">
        <v>716.96</v>
      </c>
      <c r="BO7" s="37">
        <v>799.11</v>
      </c>
      <c r="BP7" s="37">
        <v>707.33</v>
      </c>
      <c r="BQ7" s="37">
        <v>80.03</v>
      </c>
      <c r="BR7" s="37">
        <v>81.099999999999994</v>
      </c>
      <c r="BS7" s="37">
        <v>79.61</v>
      </c>
      <c r="BT7" s="37">
        <v>56.82</v>
      </c>
      <c r="BU7" s="37">
        <v>55.57</v>
      </c>
      <c r="BV7" s="37">
        <v>69.72</v>
      </c>
      <c r="BW7" s="37">
        <v>84.86</v>
      </c>
      <c r="BX7" s="37">
        <v>85.39</v>
      </c>
      <c r="BY7" s="37">
        <v>88.09</v>
      </c>
      <c r="BZ7" s="37">
        <v>87.69</v>
      </c>
      <c r="CA7" s="37">
        <v>101.26</v>
      </c>
      <c r="CB7" s="37">
        <v>88.42</v>
      </c>
      <c r="CC7" s="37">
        <v>88.93</v>
      </c>
      <c r="CD7" s="37">
        <v>92.24</v>
      </c>
      <c r="CE7" s="37">
        <v>128.94999999999999</v>
      </c>
      <c r="CF7" s="37">
        <v>133.68</v>
      </c>
      <c r="CG7" s="37">
        <v>150.53</v>
      </c>
      <c r="CH7" s="37">
        <v>188.14</v>
      </c>
      <c r="CI7" s="37">
        <v>188.79</v>
      </c>
      <c r="CJ7" s="37">
        <v>181.8</v>
      </c>
      <c r="CK7" s="37">
        <v>180.07</v>
      </c>
      <c r="CL7" s="37">
        <v>136.38999999999999</v>
      </c>
      <c r="CM7" s="37">
        <v>64.459999999999994</v>
      </c>
      <c r="CN7" s="37">
        <v>65.23</v>
      </c>
      <c r="CO7" s="37">
        <v>65.03</v>
      </c>
      <c r="CP7" s="37">
        <v>67.53</v>
      </c>
      <c r="CQ7" s="37">
        <v>63.39</v>
      </c>
      <c r="CR7" s="37">
        <v>65.22</v>
      </c>
      <c r="CS7" s="37">
        <v>64.23</v>
      </c>
      <c r="CT7" s="37">
        <v>59.4</v>
      </c>
      <c r="CU7" s="37">
        <v>59.35</v>
      </c>
      <c r="CV7" s="37">
        <v>58.4</v>
      </c>
      <c r="CW7" s="37">
        <v>60.13</v>
      </c>
      <c r="CX7" s="37">
        <v>78.650000000000006</v>
      </c>
      <c r="CY7" s="37">
        <v>79.41</v>
      </c>
      <c r="CZ7" s="37">
        <v>79.78</v>
      </c>
      <c r="DA7" s="37">
        <v>80.400000000000006</v>
      </c>
      <c r="DB7" s="37">
        <v>81.760000000000005</v>
      </c>
      <c r="DC7" s="37">
        <v>92.94</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0.75</v>
      </c>
      <c r="EF7" s="37">
        <v>0.3</v>
      </c>
      <c r="EG7" s="37">
        <v>0.18</v>
      </c>
      <c r="EH7" s="37">
        <v>0.31</v>
      </c>
      <c r="EI7" s="37">
        <v>0.15</v>
      </c>
      <c r="EJ7" s="37">
        <v>0.19</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DAS06340</cp:lastModifiedBy>
  <cp:lastPrinted>2019-01-23T04:52:18Z</cp:lastPrinted>
  <dcterms:created xsi:type="dcterms:W3CDTF">2018-12-03T09:04:31Z</dcterms:created>
  <dcterms:modified xsi:type="dcterms:W3CDTF">2019-01-23T04:58:59Z</dcterms:modified>
  <cp:category/>
</cp:coreProperties>
</file>