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下水道課★\D1.課共通\D2.報告（庁内：財政経営部）\財政課への報告\平成30年度\H31.1.15公営企業に係る経営比較分析表（平成29年度決算）の分析等について\"/>
    </mc:Choice>
  </mc:AlternateContent>
  <workbookProtection workbookAlgorithmName="SHA-512" workbookHashValue="6Js0TQEEcApFhiEcrL1Y5v7KksgUC5UslXSbKg3aVjw5T9qPaObrzKuMcblTjaeRM/u7d3uckPt0NAmBGH+SGA==" workbookSaltValue="ktncYWabf8xuP2Ly2Ad5tw==" workbookSpinCount="100000" lockStructure="1"/>
  <bookViews>
    <workbookView showHorizontalScroll="0" showVerticalScroll="0" showSheetTabs="0" xWindow="0" yWindow="0" windowWidth="20490" windowHeight="76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<sst xmlns="http://schemas.openxmlformats.org/spreadsheetml/2006/main" count="240" uniqueCount="125">
  <si>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</si>
  <si>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</si>
  <si>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</si>
  <si>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</si>
  <si>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</si>
  <si>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</si>
  <si>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</si>
  <si>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</si>
  <si>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</si>
  <si>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</si>
  <si>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</si>
  <si>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</si>
  <si>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</si>
  <si>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</si>
  <si>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</si>
  <si>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</si>
  <si>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</si>
  <si>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</si>
  <si>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</si>
  <si>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</si>
  <si>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</si>
  <si>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</si>
  <si>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</si>
  <si>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</si>
  <si>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</si>
  <si>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</si>
  <si>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</si>
  <si>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</si>
  <si>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</si>
  <si>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</si>
  <si>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</si>
  <si>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</si>
  <si>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</si>
  <si>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</si>
  <si>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</si>
  <si>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</si>
  <si>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</si>
  <si>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</si>
  <si>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</si>
  <si>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</si>
  <si>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</si>
  <si>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</si>
  <si>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</si>
  <si>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</si>
  <si>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</si>
  <si>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</si>
  <si>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</si>
  <si>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</si>
  <si>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</si>
  <si>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</si>
  <si>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</si>
  <si>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</si>
  <si>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</si>
  <si>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</si>
  <si>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</si>
  <si>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</si>
  <si>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</si>
  <si>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</si>
  <si>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</si>
  <si>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</si>
  <si>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</si>
  <si>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</si>
  <si>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</si>
  <si>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</si>
  <si>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</si>
  <si>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</si>
  <si>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</si>
  <si>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</si>
  <si>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</si>
  <si>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</si>
  <si>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</si>
  <si>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</si>
  <si>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</si>
  <si>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</si>
  <si>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</si>
  <si>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</si>
  <si>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</si>
  <si>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</si>
  <si>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</si>
  <si>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</si>
  <si>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</si>
  <si>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</si>
  <si>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</si>
  <si>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</si>
  <si>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</si>
  <si>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</si>
  <si>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</si>
  <si>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</si>
  <si>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</si>
  <si>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</si>
  <si>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</si>
  <si>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</si>
  <si>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</si>
  <si>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</si>
  <si>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</si>
  <si>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</si>
  <si>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</si>
  <si>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</si>
  <si>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</si>
  <si>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</si>
  <si>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</si>
  <si>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</si>
  <si>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</si>
  <si>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</si>
  <si>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</si>
  <si>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</si>
  <si>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</si>
  <si>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</si>
  <si>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</si>
  <si>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三島市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</si>
  <si>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</si>
  <si>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</si>
  <si>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</si>
  <si>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</si>
  <si>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</si>
  <si>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</si>
  <si>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</si>
  <si>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</si>
  <si>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</si>
  <si>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</si>
  <si>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</si>
  <si>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</si>
  <si>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管渠改善率については、三島市の特定環境保全公共下水道の事業着手が平成11年度であるため、管渠の老朽化がほとんど見られず、管渠の改善を必要としない状況です。</t>
    <rPh sb="1" eb="2">
      <t>カン</t>
    </rPh>
    <rPh sb="2" eb="3">
      <t>キョ</t>
    </rPh>
    <rPh sb="3" eb="5">
      <t>カイゼン</t>
    </rPh>
    <rPh sb="5" eb="6">
      <t>リツ</t>
    </rPh>
    <rPh sb="12" eb="15">
      <t>ミシマシ</t>
    </rPh>
    <rPh sb="16" eb="18">
      <t>トクテイ</t>
    </rPh>
    <rPh sb="18" eb="20">
      <t>カンキョウ</t>
    </rPh>
    <rPh sb="20" eb="22">
      <t>ホゼン</t>
    </rPh>
    <rPh sb="22" eb="24">
      <t>コウキョウ</t>
    </rPh>
    <rPh sb="24" eb="27">
      <t>ゲスイドウ</t>
    </rPh>
    <rPh sb="28" eb="30">
      <t>ジギョウ</t>
    </rPh>
    <rPh sb="30" eb="32">
      <t>チャクシュ</t>
    </rPh>
    <rPh sb="33" eb="35">
      <t>ヘイセイ</t>
    </rPh>
    <rPh sb="37" eb="39">
      <t>ネンド</t>
    </rPh>
    <rPh sb="45" eb="46">
      <t>カン</t>
    </rPh>
    <rPh sb="46" eb="47">
      <t>キョ</t>
    </rPh>
    <rPh sb="48" eb="51">
      <t>ロウキュウカ</t>
    </rPh>
    <rPh sb="56" eb="57">
      <t>ミ</t>
    </rPh>
    <rPh sb="61" eb="62">
      <t>カン</t>
    </rPh>
    <rPh sb="62" eb="63">
      <t>キョ</t>
    </rPh>
    <rPh sb="64" eb="66">
      <t>カイゼン</t>
    </rPh>
    <rPh sb="67" eb="69">
      <t>ヒツヨウ</t>
    </rPh>
    <rPh sb="73" eb="75">
      <t>ジョウキョウ</t>
    </rPh>
    <phoneticPr fontId="4"/>
  </si>
  <si>
    <t xml:space="preserve">　三島市の特定環境保全公共下水道は、供用開始から18年と比較的新しい事業であるため、現時点では、維持管理費や企業債償還金等のコストが低い状態にあり、そのことが各指標にも表れています。
今後、管渠等の施設の経過年数が増えることに伴いコストの増加が見込まれることから、長期的な計画に基づき効率の良い維持管理を行っていくなど、地方公営企業法の適用により明確になる財政状況を適切に把握して、健全な経営に努めていきます。
</t>
    <rPh sb="1" eb="4">
      <t>ミシマシ</t>
    </rPh>
    <rPh sb="5" eb="7">
      <t>トクテイ</t>
    </rPh>
    <rPh sb="7" eb="9">
      <t>カンキョウ</t>
    </rPh>
    <rPh sb="9" eb="11">
      <t>ホゼン</t>
    </rPh>
    <rPh sb="11" eb="13">
      <t>コウキョウ</t>
    </rPh>
    <rPh sb="13" eb="16">
      <t>ゲスイドウ</t>
    </rPh>
    <rPh sb="18" eb="20">
      <t>キョウヨウ</t>
    </rPh>
    <rPh sb="20" eb="22">
      <t>カイシ</t>
    </rPh>
    <rPh sb="26" eb="27">
      <t>ネン</t>
    </rPh>
    <rPh sb="28" eb="31">
      <t>ヒカクテキ</t>
    </rPh>
    <rPh sb="31" eb="32">
      <t>アタラ</t>
    </rPh>
    <rPh sb="34" eb="36">
      <t>ジギョウ</t>
    </rPh>
    <rPh sb="42" eb="45">
      <t>ゲンジテン</t>
    </rPh>
    <rPh sb="48" eb="50">
      <t>イジ</t>
    </rPh>
    <rPh sb="50" eb="53">
      <t>カンリヒ</t>
    </rPh>
    <rPh sb="54" eb="56">
      <t>キギョウ</t>
    </rPh>
    <rPh sb="56" eb="57">
      <t>サイ</t>
    </rPh>
    <rPh sb="57" eb="59">
      <t>ショウカン</t>
    </rPh>
    <rPh sb="59" eb="60">
      <t>キン</t>
    </rPh>
    <rPh sb="60" eb="61">
      <t>トウ</t>
    </rPh>
    <rPh sb="66" eb="67">
      <t>ヒク</t>
    </rPh>
    <rPh sb="68" eb="70">
      <t>ジョウタイ</t>
    </rPh>
    <rPh sb="79" eb="80">
      <t>カク</t>
    </rPh>
    <rPh sb="80" eb="82">
      <t>シヒョウ</t>
    </rPh>
    <rPh sb="84" eb="85">
      <t>アラワ</t>
    </rPh>
    <rPh sb="92" eb="94">
      <t>コンゴ</t>
    </rPh>
    <rPh sb="95" eb="96">
      <t>カン</t>
    </rPh>
    <rPh sb="96" eb="97">
      <t>キョ</t>
    </rPh>
    <rPh sb="97" eb="98">
      <t>トウ</t>
    </rPh>
    <rPh sb="99" eb="101">
      <t>シセツ</t>
    </rPh>
    <rPh sb="102" eb="104">
      <t>ケイカ</t>
    </rPh>
    <rPh sb="104" eb="106">
      <t>ネンスウ</t>
    </rPh>
    <rPh sb="107" eb="108">
      <t>フ</t>
    </rPh>
    <rPh sb="113" eb="114">
      <t>トモナ</t>
    </rPh>
    <rPh sb="119" eb="121">
      <t>ゾウカ</t>
    </rPh>
    <rPh sb="122" eb="124">
      <t>ミコ</t>
    </rPh>
    <rPh sb="132" eb="135">
      <t>チョウキテキ</t>
    </rPh>
    <rPh sb="136" eb="138">
      <t>ケイカク</t>
    </rPh>
    <rPh sb="139" eb="140">
      <t>モト</t>
    </rPh>
    <rPh sb="142" eb="144">
      <t>コウリツ</t>
    </rPh>
    <rPh sb="145" eb="146">
      <t>ヨ</t>
    </rPh>
    <rPh sb="147" eb="149">
      <t>イジ</t>
    </rPh>
    <rPh sb="149" eb="151">
      <t>カンリ</t>
    </rPh>
    <rPh sb="152" eb="153">
      <t>オコナ</t>
    </rPh>
    <rPh sb="160" eb="162">
      <t>チホウ</t>
    </rPh>
    <rPh sb="162" eb="164">
      <t>コウエイ</t>
    </rPh>
    <rPh sb="164" eb="166">
      <t>キギョウ</t>
    </rPh>
    <rPh sb="166" eb="167">
      <t>ホウ</t>
    </rPh>
    <rPh sb="168" eb="170">
      <t>テキヨウ</t>
    </rPh>
    <rPh sb="173" eb="175">
      <t>メイカク</t>
    </rPh>
    <rPh sb="178" eb="180">
      <t>ザイセイ</t>
    </rPh>
    <rPh sb="180" eb="182">
      <t>ジョウキョウ</t>
    </rPh>
    <rPh sb="183" eb="185">
      <t>テキセツ</t>
    </rPh>
    <rPh sb="186" eb="188">
      <t>ハアク</t>
    </rPh>
    <rPh sb="191" eb="193">
      <t>ケンゼン</t>
    </rPh>
    <rPh sb="194" eb="196">
      <t>ケイエイ</t>
    </rPh>
    <rPh sb="197" eb="198">
      <t>ツト</t>
    </rPh>
    <phoneticPr fontId="4"/>
  </si>
  <si>
    <t>　収益的収支比率については、地方公営企業会計移行に伴う打切決算の影響で費用が減となっているものの収益の減により比率が低下しているため、経費削減等により比率の改善が必要になります。
　企業債残高対事業規模比率については、平成27年度は、一般会計負担額の計上漏れによる数値の過大計上、平成29年度は、地方公営企業会計移行に伴う打切決算の影響による営業収益の減のため比率が大きく算出されています。
　経費回収率についても、打切決算の影響で使用料収入、汚水処理費が双方とも減額となっており、比率は上昇していますが、引き続き、汚水処理費の削減等に努め、経費回収率を上げる必要があります。
　汚水処理原価については、打切決算の影響もあり平成28年度より減少していますが、今後、資本費の負担増が見込まれるため、水洗化率を向上させ有収水量の確保に努めます。
　施設利用率については、類似団体平均よりも高い数値となっており、最大稼働率も87.9％となっていることから、適切な施設規模であると考えられます。（平成27年度からは公共下水道との合計で算定しています。）
　水洗化率については、類似団体平均より高いものの、普及率の上昇とともに下降の傾向にあるため、より一層の啓発を行い水洗化率の向上に努めます。</t>
    <rPh sb="55" eb="57">
      <t>ヒリツ</t>
    </rPh>
    <rPh sb="58" eb="60">
      <t>テイカ</t>
    </rPh>
    <rPh sb="67" eb="69">
      <t>ケイヒ</t>
    </rPh>
    <rPh sb="69" eb="71">
      <t>サクゲン</t>
    </rPh>
    <rPh sb="71" eb="72">
      <t>トウ</t>
    </rPh>
    <rPh sb="75" eb="77">
      <t>ヒリツ</t>
    </rPh>
    <rPh sb="78" eb="80">
      <t>カイゼン</t>
    </rPh>
    <rPh sb="81" eb="83">
      <t>ヒツヨウ</t>
    </rPh>
    <rPh sb="176" eb="177">
      <t>ゲン</t>
    </rPh>
    <rPh sb="180" eb="182">
      <t>ヒリツ</t>
    </rPh>
    <rPh sb="183" eb="184">
      <t>オオ</t>
    </rPh>
    <rPh sb="186" eb="188">
      <t>サンシュツ</t>
    </rPh>
    <rPh sb="444" eb="446">
      <t>ヘイセイ</t>
    </rPh>
    <rPh sb="448" eb="450">
      <t>ネンド</t>
    </rPh>
    <rPh sb="453" eb="455">
      <t>コウキョウ</t>
    </rPh>
    <rPh sb="455" eb="458">
      <t>ゲスイドウ</t>
    </rPh>
    <rPh sb="460" eb="462">
      <t>ゴウケイ</t>
    </rPh>
    <rPh sb="463" eb="465">
      <t>サンテイ</t>
    </rPh>
    <rPh sb="474" eb="477">
      <t>スイセンカ</t>
    </rPh>
    <rPh sb="477" eb="478">
      <t>リツ</t>
    </rPh>
    <rPh sb="484" eb="486">
      <t>ルイジ</t>
    </rPh>
    <rPh sb="486" eb="488">
      <t>ダンタイ</t>
    </rPh>
    <rPh sb="488" eb="490">
      <t>ヘイキン</t>
    </rPh>
    <rPh sb="492" eb="493">
      <t>タカ</t>
    </rPh>
    <rPh sb="498" eb="500">
      <t>フキュウ</t>
    </rPh>
    <rPh sb="500" eb="501">
      <t>リツ</t>
    </rPh>
    <rPh sb="502" eb="504">
      <t>ジョウショウ</t>
    </rPh>
    <rPh sb="508" eb="510">
      <t>カコウ</t>
    </rPh>
    <rPh sb="511" eb="513">
      <t>ケイコウ</t>
    </rPh>
    <rPh sb="521" eb="523">
      <t>イッソウ</t>
    </rPh>
    <rPh sb="524" eb="526">
      <t>ケイハツ</t>
    </rPh>
    <rPh sb="527" eb="528">
      <t>オコナ</t>
    </rPh>
    <rPh sb="529" eb="532">
      <t>スイセンカ</t>
    </rPh>
    <rPh sb="532" eb="533">
      <t>リツ</t>
    </rPh>
    <rPh sb="534" eb="536">
      <t>コウジョウ</t>
    </rPh>
    <rPh sb="537" eb="53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</si>
</sst>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1E-4CC5-B4DC-B20A0B7937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c:ext xmlns:c16="http://schemas.microsoft.com/office/drawing/2014/chart" uri="{C3380CC4-5D6E-409C-BE32-E72D297353CC}">
              <c16:uniqueId val="{00000001-001E-4CC5-B4DC-B20A0B7937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7.71</c:v>
                </c:pt>
                <c:pt idx="1">
                  <c:v>8.1</c:v>
                </c:pt>
                <c:pt idx="2">
                  <c:v>80.959999999999994</c:v>
                </c:pt>
                <c:pt idx="3">
                  <c:v>78.45</c:v>
                </c:pt>
                <c:pt idx="4">
                  <c:v>72.42</c:v>
                </c:pt>
              </c:numCache>
            </c:numRef>
          </c:val>
          <c:extLst>
            <c:ext xmlns:c16="http://schemas.microsoft.com/office/drawing/2014/chart" uri="{C3380CC4-5D6E-409C-BE32-E72D297353CC}">
              <c16:uniqueId val="{00000000-9B0E-4B24-BE8E-43448DE038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c:ext xmlns:c16="http://schemas.microsoft.com/office/drawing/2014/chart" uri="{C3380CC4-5D6E-409C-BE32-E72D297353CC}">
              <c16:uniqueId val="{00000001-9B0E-4B24-BE8E-43448DE038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91.2</c:v>
                </c:pt>
                <c:pt idx="1">
                  <c:v>89.44</c:v>
                </c:pt>
                <c:pt idx="2">
                  <c:v>87.18</c:v>
                </c:pt>
                <c:pt idx="3">
                  <c:v>86.01</c:v>
                </c:pt>
                <c:pt idx="4">
                  <c:v>85.7</c:v>
                </c:pt>
              </c:numCache>
            </c:numRef>
          </c:val>
          <c:extLst>
            <c:ext xmlns:c16="http://schemas.microsoft.com/office/drawing/2014/chart" uri="{C3380CC4-5D6E-409C-BE32-E72D297353CC}">
              <c16:uniqueId val="{00000000-7BEE-45E9-AD35-5991854AB1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c:ext xmlns:c16="http://schemas.microsoft.com/office/drawing/2014/chart" uri="{C3380CC4-5D6E-409C-BE32-E72D297353CC}">
              <c16:uniqueId val="{00000001-7BEE-45E9-AD35-5991854AB1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98.83</c:v>
                </c:pt>
                <c:pt idx="1">
                  <c:v>94.08</c:v>
                </c:pt>
                <c:pt idx="2">
                  <c:v>83.3</c:v>
                </c:pt>
                <c:pt idx="3">
                  <c:v>75.87</c:v>
                </c:pt>
                <c:pt idx="4">
                  <c:v>67.849999999999994</c:v>
                </c:pt>
              </c:numCache>
            </c:numRef>
          </c:val>
          <c:extLst>
            <c:ext xmlns:c16="http://schemas.microsoft.com/office/drawing/2014/chart" uri="{C3380CC4-5D6E-409C-BE32-E72D297353CC}">
              <c16:uniqueId val="{00000000-2D52-4C89-B5ED-0E6E7F0184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52-4C89-B5ED-0E6E7F0184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F9-4108-A5C0-8114AFADE1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F9-4108-A5C0-8114AFADE1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E1-4F48-8816-8F3AA9AC46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E1-4F48-8816-8F3AA9AC46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A4-410C-BAEE-0DEB6CFEB9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A4-410C-BAEE-0DEB6CFEB9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D7-46A8-8153-EA1DADC406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D7-46A8-8153-EA1DADC406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674.45</c:v>
                </c:pt>
                <c:pt idx="1">
                  <c:v>714.78</c:v>
                </c:pt>
                <c:pt idx="2">
                  <c:v>1317.81</c:v>
                </c:pt>
                <c:pt idx="3">
                  <c:v>813.32</c:v>
                </c:pt>
                <c:pt idx="4">
                  <c:v>1773.08</c:v>
                </c:pt>
              </c:numCache>
            </c:numRef>
          </c:val>
          <c:extLst>
            <c:ext xmlns:c16="http://schemas.microsoft.com/office/drawing/2014/chart" uri="{C3380CC4-5D6E-409C-BE32-E72D297353CC}">
              <c16:uniqueId val="{00000000-F0F7-40C9-BFCD-1D075A9A32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c:ext xmlns:c16="http://schemas.microsoft.com/office/drawing/2014/chart" uri="{C3380CC4-5D6E-409C-BE32-E72D297353CC}">
              <c16:uniqueId val="{00000001-F0F7-40C9-BFCD-1D075A9A32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98.51</c:v>
                </c:pt>
                <c:pt idx="1">
                  <c:v>92.56</c:v>
                </c:pt>
                <c:pt idx="2">
                  <c:v>88.62</c:v>
                </c:pt>
                <c:pt idx="3">
                  <c:v>69.48</c:v>
                </c:pt>
                <c:pt idx="4">
                  <c:v>70.55</c:v>
                </c:pt>
              </c:numCache>
            </c:numRef>
          </c:val>
          <c:extLst>
            <c:ext xmlns:c16="http://schemas.microsoft.com/office/drawing/2014/chart" uri="{C3380CC4-5D6E-409C-BE32-E72D297353CC}">
              <c16:uniqueId val="{00000000-4B80-472C-BD44-448B081DB0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c:ext xmlns:c16="http://schemas.microsoft.com/office/drawing/2014/chart" uri="{C3380CC4-5D6E-409C-BE32-E72D297353CC}">
              <c16:uniqueId val="{00000001-4B80-472C-BD44-448B081DB0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102.49</c:v>
                </c:pt>
                <c:pt idx="1">
                  <c:v>111.22</c:v>
                </c:pt>
                <c:pt idx="2">
                  <c:v>116.9</c:v>
                </c:pt>
                <c:pt idx="3">
                  <c:v>148.83000000000001</c:v>
                </c:pt>
                <c:pt idx="4">
                  <c:v>129.47999999999999</c:v>
                </c:pt>
              </c:numCache>
            </c:numRef>
          </c:val>
          <c:extLst>
            <c:ext xmlns:c16="http://schemas.microsoft.com/office/drawing/2014/chart" uri="{C3380CC4-5D6E-409C-BE32-E72D297353CC}">
              <c16:uniqueId val="{00000000-4228-4BB0-946A-B699DF7226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c:ext xmlns:c16="http://schemas.microsoft.com/office/drawing/2014/chart" uri="{C3380CC4-5D6E-409C-BE32-E72D297353CC}">
              <c16:uniqueId val="{00000001-4228-4BB0-946A-B699DF7226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三島市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110977</v>
      </c>
      <c r="AM8" s="66"/>
      <c r="AN8" s="66"/>
      <c r="AO8" s="66"/>
      <c r="AP8" s="66"/>
      <c r="AQ8" s="66"/>
      <c r="AR8" s="66"/>
      <c r="AS8" s="66"/>
      <c r="AT8" s="65">
        <f>データ!T6</f>
        <v>62.02</v>
      </c>
      <c r="AU8" s="65"/>
      <c r="AV8" s="65"/>
      <c r="AW8" s="65"/>
      <c r="AX8" s="65"/>
      <c r="AY8" s="65"/>
      <c r="AZ8" s="65"/>
      <c r="BA8" s="65"/>
      <c r="BB8" s="65">
        <f>データ!U6</f>
        <v>1789.37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8.09</v>
      </c>
      <c r="Q10" s="65"/>
      <c r="R10" s="65"/>
      <c r="S10" s="65"/>
      <c r="T10" s="65"/>
      <c r="U10" s="65"/>
      <c r="V10" s="65"/>
      <c r="W10" s="65">
        <f>データ!Q6</f>
        <v>88.25</v>
      </c>
      <c r="X10" s="65"/>
      <c r="Y10" s="65"/>
      <c r="Z10" s="65"/>
      <c r="AA10" s="65"/>
      <c r="AB10" s="65"/>
      <c r="AC10" s="65"/>
      <c r="AD10" s="66">
        <f>データ!R6</f>
        <v>1850</v>
      </c>
      <c r="AE10" s="66"/>
      <c r="AF10" s="66"/>
      <c r="AG10" s="66"/>
      <c r="AH10" s="66"/>
      <c r="AI10" s="66"/>
      <c r="AJ10" s="66"/>
      <c r="AK10" s="2"/>
      <c r="AL10" s="66">
        <f>データ!V6</f>
        <v>8941</v>
      </c>
      <c r="AM10" s="66"/>
      <c r="AN10" s="66"/>
      <c r="AO10" s="66"/>
      <c r="AP10" s="66"/>
      <c r="AQ10" s="66"/>
      <c r="AR10" s="66"/>
      <c r="AS10" s="66"/>
      <c r="AT10" s="65">
        <f>データ!W6</f>
        <v>1.74</v>
      </c>
      <c r="AU10" s="65"/>
      <c r="AV10" s="65"/>
      <c r="AW10" s="65"/>
      <c r="AX10" s="65"/>
      <c r="AY10" s="65"/>
      <c r="AZ10" s="65"/>
      <c r="BA10" s="65"/>
      <c r="BB10" s="65">
        <f>データ!X6</f>
        <v>5138.51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dI8Y0GMiwLukaHbiH/N0NKEvUTO5Jh/RvWFiLlNMHXmxZ155Ug4QYR/JYqDq25Lm2gzOCWhB4nNtiRnW3T/UgA==" saltValue="g0hmzGXUhYuWJ+pSQY2KE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222062</v>
      </c>
      <c r="D6" s="32">
        <f t="shared" si="3"/>
        <v>47</v>
      </c>
      <c r="E6" s="32">
        <f t="shared" si="3"/>
        <v>17</v>
      </c>
      <c r="F6" s="32">
        <f t="shared" si="3"/>
        <v>4</v>
      </c>
      <c r="G6" s="32">
        <f t="shared" si="3"/>
        <v>0</v>
      </c>
      <c r="H6" s="32" t="str">
        <f t="shared" si="3"/>
        <v>静岡県　三島市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8.09</v>
      </c>
      <c r="Q6" s="33">
        <f t="shared" si="3"/>
        <v>88.25</v>
      </c>
      <c r="R6" s="33">
        <f t="shared" si="3"/>
        <v>1850</v>
      </c>
      <c r="S6" s="33">
        <f t="shared" si="3"/>
        <v>110977</v>
      </c>
      <c r="T6" s="33">
        <f t="shared" si="3"/>
        <v>62.02</v>
      </c>
      <c r="U6" s="33">
        <f t="shared" si="3"/>
        <v>1789.37</v>
      </c>
      <c r="V6" s="33">
        <f t="shared" si="3"/>
        <v>8941</v>
      </c>
      <c r="W6" s="33">
        <f t="shared" si="3"/>
        <v>1.74</v>
      </c>
      <c r="X6" s="33">
        <f t="shared" si="3"/>
        <v>5138.51</v>
      </c>
      <c r="Y6" s="34">
        <f>IF(Y7="",NA(),Y7)</f>
        <v>98.83</v>
      </c>
      <c r="Z6" s="34">
        <f t="shared" ref="Z6:AH6" si="4">IF(Z7="",NA(),Z7)</f>
        <v>94.08</v>
      </c>
      <c r="AA6" s="34">
        <f t="shared" si="4"/>
        <v>83.3</v>
      </c>
      <c r="AB6" s="34">
        <f t="shared" si="4"/>
        <v>75.87</v>
      </c>
      <c r="AC6" s="34">
        <f t="shared" si="4"/>
        <v>67.849999999999994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674.45</v>
      </c>
      <c r="BG6" s="34">
        <f t="shared" ref="BG6:BO6" si="7">IF(BG7="",NA(),BG7)</f>
        <v>714.78</v>
      </c>
      <c r="BH6" s="34">
        <f t="shared" si="7"/>
        <v>1317.81</v>
      </c>
      <c r="BI6" s="34">
        <f t="shared" si="7"/>
        <v>813.32</v>
      </c>
      <c r="BJ6" s="34">
        <f t="shared" si="7"/>
        <v>1773.08</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98.51</v>
      </c>
      <c r="BR6" s="34">
        <f t="shared" ref="BR6:BZ6" si="8">IF(BR7="",NA(),BR7)</f>
        <v>92.56</v>
      </c>
      <c r="BS6" s="34">
        <f t="shared" si="8"/>
        <v>88.62</v>
      </c>
      <c r="BT6" s="34">
        <f t="shared" si="8"/>
        <v>69.48</v>
      </c>
      <c r="BU6" s="34">
        <f t="shared" si="8"/>
        <v>70.55</v>
      </c>
      <c r="BV6" s="34">
        <f t="shared" si="8"/>
        <v>53.01</v>
      </c>
      <c r="BW6" s="34">
        <f t="shared" si="8"/>
        <v>50.54</v>
      </c>
      <c r="BX6" s="34">
        <f t="shared" si="8"/>
        <v>66.22</v>
      </c>
      <c r="BY6" s="34">
        <f t="shared" si="8"/>
        <v>69.87</v>
      </c>
      <c r="BZ6" s="34">
        <f t="shared" si="8"/>
        <v>74.3</v>
      </c>
      <c r="CA6" s="33" t="str">
        <f>IF(CA7="","",IF(CA7="-","【-】","【"&amp;SUBSTITUTE(TEXT(CA7,"#,##0.00"),"-","△")&amp;"】"))</f>
        <v>【75.58】</v>
      </c>
      <c r="CB6" s="34">
        <f>IF(CB7="",NA(),CB7)</f>
        <v>102.49</v>
      </c>
      <c r="CC6" s="34">
        <f t="shared" ref="CC6:CK6" si="9">IF(CC7="",NA(),CC7)</f>
        <v>111.22</v>
      </c>
      <c r="CD6" s="34">
        <f t="shared" si="9"/>
        <v>116.9</v>
      </c>
      <c r="CE6" s="34">
        <f t="shared" si="9"/>
        <v>148.83000000000001</v>
      </c>
      <c r="CF6" s="34">
        <f t="shared" si="9"/>
        <v>129.47999999999999</v>
      </c>
      <c r="CG6" s="34">
        <f t="shared" si="9"/>
        <v>299.39</v>
      </c>
      <c r="CH6" s="34">
        <f t="shared" si="9"/>
        <v>320.36</v>
      </c>
      <c r="CI6" s="34">
        <f t="shared" si="9"/>
        <v>246.72</v>
      </c>
      <c r="CJ6" s="34">
        <f t="shared" si="9"/>
        <v>234.96</v>
      </c>
      <c r="CK6" s="34">
        <f t="shared" si="9"/>
        <v>221.81</v>
      </c>
      <c r="CL6" s="33" t="str">
        <f>IF(CL7="","",IF(CL7="-","【-】","【"&amp;SUBSTITUTE(TEXT(CL7,"#,##0.00"),"-","△")&amp;"】"))</f>
        <v>【215.23】</v>
      </c>
      <c r="CM6" s="34">
        <f>IF(CM7="",NA(),CM7)</f>
        <v>7.71</v>
      </c>
      <c r="CN6" s="34">
        <f t="shared" ref="CN6:CV6" si="10">IF(CN7="",NA(),CN7)</f>
        <v>8.1</v>
      </c>
      <c r="CO6" s="34">
        <f t="shared" si="10"/>
        <v>80.959999999999994</v>
      </c>
      <c r="CP6" s="34">
        <f t="shared" si="10"/>
        <v>78.45</v>
      </c>
      <c r="CQ6" s="34">
        <f t="shared" si="10"/>
        <v>72.42</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91.2</v>
      </c>
      <c r="CY6" s="34">
        <f t="shared" ref="CY6:DG6" si="11">IF(CY7="",NA(),CY7)</f>
        <v>89.44</v>
      </c>
      <c r="CZ6" s="34">
        <f t="shared" si="11"/>
        <v>87.18</v>
      </c>
      <c r="DA6" s="34">
        <f t="shared" si="11"/>
        <v>86.01</v>
      </c>
      <c r="DB6" s="34">
        <f t="shared" si="11"/>
        <v>85.7</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222062</v>
      </c>
      <c r="D7" s="36">
        <v>47</v>
      </c>
      <c r="E7" s="36">
        <v>17</v>
      </c>
      <c r="F7" s="36">
        <v>4</v>
      </c>
      <c r="G7" s="36">
        <v>0</v>
      </c>
      <c r="H7" s="36" t="s">
        <v>109</v>
      </c>
      <c r="I7" s="36" t="s">
        <v>110</v>
      </c>
      <c r="J7" s="36" t="s">
        <v>111</v>
      </c>
      <c r="K7" s="36" t="s">
        <v>112</v>
      </c>
      <c r="L7" s="36" t="s">
        <v>113</v>
      </c>
      <c r="M7" s="36" t="s">
        <v>114</v>
      </c>
      <c r="N7" s="37" t="s">
        <v>115</v>
      </c>
      <c r="O7" s="37" t="s">
        <v>116</v>
      </c>
      <c r="P7" s="37">
        <v>8.09</v>
      </c>
      <c r="Q7" s="37">
        <v>88.25</v>
      </c>
      <c r="R7" s="37">
        <v>1850</v>
      </c>
      <c r="S7" s="37">
        <v>110977</v>
      </c>
      <c r="T7" s="37">
        <v>62.02</v>
      </c>
      <c r="U7" s="37">
        <v>1789.37</v>
      </c>
      <c r="V7" s="37">
        <v>8941</v>
      </c>
      <c r="W7" s="37">
        <v>1.74</v>
      </c>
      <c r="X7" s="37">
        <v>5138.51</v>
      </c>
      <c r="Y7" s="37">
        <v>98.83</v>
      </c>
      <c r="Z7" s="37">
        <v>94.08</v>
      </c>
      <c r="AA7" s="37">
        <v>83.3</v>
      </c>
      <c r="AB7" s="37">
        <v>75.87</v>
      </c>
      <c r="AC7" s="37">
        <v>67.849999999999994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674.45</v>
      </c>
      <c r="BG7" s="37">
        <v>714.78</v>
      </c>
      <c r="BH7" s="37">
        <v>1317.81</v>
      </c>
      <c r="BI7" s="37">
        <v>813.32</v>
      </c>
      <c r="BJ7" s="37">
        <v>1773.08</v>
      </c>
      <c r="BK7" s="37">
        <v>1554.05</v>
      </c>
      <c r="BL7" s="37">
        <v>1671.86</v>
      </c>
      <c r="BM7" s="37">
        <v>1434.89</v>
      </c>
      <c r="BN7" s="37">
        <v>1298.9100000000001</v>
      </c>
      <c r="BO7" s="37">
        <v>1243.71</v>
      </c>
      <c r="BP7" s="37">
        <v>1225.44</v>
      </c>
      <c r="BQ7" s="37">
        <v>98.51</v>
      </c>
      <c r="BR7" s="37">
        <v>92.56</v>
      </c>
      <c r="BS7" s="37">
        <v>88.62</v>
      </c>
      <c r="BT7" s="37">
        <v>69.48</v>
      </c>
      <c r="BU7" s="37">
        <v>70.55</v>
      </c>
      <c r="BV7" s="37">
        <v>53.01</v>
      </c>
      <c r="BW7" s="37">
        <v>50.54</v>
      </c>
      <c r="BX7" s="37">
        <v>66.22</v>
      </c>
      <c r="BY7" s="37">
        <v>69.87</v>
      </c>
      <c r="BZ7" s="37">
        <v>74.3</v>
      </c>
      <c r="CA7" s="37">
        <v>75.58</v>
      </c>
      <c r="CB7" s="37">
        <v>102.49</v>
      </c>
      <c r="CC7" s="37">
        <v>111.22</v>
      </c>
      <c r="CD7" s="37">
        <v>116.9</v>
      </c>
      <c r="CE7" s="37">
        <v>148.83000000000001</v>
      </c>
      <c r="CF7" s="37">
        <v>129.47999999999999</v>
      </c>
      <c r="CG7" s="37">
        <v>299.39</v>
      </c>
      <c r="CH7" s="37">
        <v>320.36</v>
      </c>
      <c r="CI7" s="37">
        <v>246.72</v>
      </c>
      <c r="CJ7" s="37">
        <v>234.96</v>
      </c>
      <c r="CK7" s="37">
        <v>221.81</v>
      </c>
      <c r="CL7" s="37">
        <v>215.23</v>
      </c>
      <c r="CM7" s="37">
        <v>7.71</v>
      </c>
      <c r="CN7" s="37">
        <v>8.1</v>
      </c>
      <c r="CO7" s="37">
        <v>80.959999999999994</v>
      </c>
      <c r="CP7" s="37">
        <v>78.45</v>
      </c>
      <c r="CQ7" s="37">
        <v>72.42</v>
      </c>
      <c r="CR7" s="37">
        <v>36.200000000000003</v>
      </c>
      <c r="CS7" s="37">
        <v>34.74</v>
      </c>
      <c r="CT7" s="37">
        <v>41.35</v>
      </c>
      <c r="CU7" s="37">
        <v>42.9</v>
      </c>
      <c r="CV7" s="37">
        <v>43.36</v>
      </c>
      <c r="CW7" s="37">
        <v>42.66</v>
      </c>
      <c r="CX7" s="37">
        <v>91.2</v>
      </c>
      <c r="CY7" s="37">
        <v>89.44</v>
      </c>
      <c r="CZ7" s="37">
        <v>87.18</v>
      </c>
      <c r="DA7" s="37">
        <v>86.01</v>
      </c>
      <c r="DB7" s="37">
        <v>85.7</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長島　かおる</cp:lastModifiedBy>
  <cp:lastPrinted>2019-02-01T07:07:38Z</cp:lastPrinted>
  <dcterms:created xsi:type="dcterms:W3CDTF">2018-12-03T09:14:51Z</dcterms:created>
  <dcterms:modified xsi:type="dcterms:W3CDTF">2019-02-01T07:08:44Z</dcterms:modified>
  <cp:category/>
</cp:coreProperties>
</file>