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03DQQCGXmCMT+VUBO4cT9Wgg28d78DLSLOdzGVTAoKcEYtqO6wkeRyEjZXT+3TXWBRzNkvdkXdZihc3MuJ4Z2g==" workbookSaltValue="74xDzrRnYMynKP8qeVeT4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FX51" i="4"/>
  <c r="KO30" i="4"/>
  <c r="BG30" i="4"/>
  <c r="LE76" i="4"/>
  <c r="AV76" i="4"/>
  <c r="KO51" i="4"/>
  <c r="R76" i="4"/>
  <c r="JC51" i="4"/>
  <c r="U30" i="4"/>
  <c r="KA76" i="4"/>
  <c r="EL51" i="4"/>
  <c r="JC30" i="4"/>
  <c r="GL76" i="4"/>
  <c r="U51" i="4"/>
  <c r="EL30" i="4"/>
  <c r="BZ30" i="4"/>
  <c r="GQ30" i="4"/>
  <c r="BK76" i="4"/>
  <c r="LH51" i="4"/>
  <c r="LT76" i="4"/>
  <c r="GQ51" i="4"/>
  <c r="LH30" i="4"/>
  <c r="IE76" i="4"/>
  <c r="BZ51" i="4"/>
</calcChain>
</file>

<file path=xl/sharedStrings.xml><?xml version="1.0" encoding="utf-8"?>
<sst xmlns="http://schemas.openxmlformats.org/spreadsheetml/2006/main" count="309" uniqueCount="150">
  <si>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</si>
  <si>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</si>
  <si>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</si>
  <si>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</si>
  <si>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</si>
  <si>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</si>
  <si>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</si>
  <si>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</si>
  <si>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</si>
  <si>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</si>
  <si>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</si>
  <si>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</si>
  <si>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</si>
  <si>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</si>
  <si>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</si>
  <si>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</si>
  <si>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</si>
  <si>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</si>
  <si>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</si>
  <si>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</si>
  <si>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</si>
  <si>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</si>
  <si>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</si>
  <si>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</si>
  <si>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</si>
  <si>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</si>
  <si>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</si>
  <si>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</si>
  <si>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</si>
  <si>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</si>
  <si>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</si>
  <si>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</si>
  <si>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</si>
  <si>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</si>
  <si>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</si>
  <si>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</si>
  <si>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</si>
  <si>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</si>
  <si>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</si>
  <si>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</si>
  <si>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</si>
  <si>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</si>
  <si>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</si>
  <si>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</si>
  <si>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</si>
  <si>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</si>
  <si>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</si>
  <si>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</si>
  <si>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</si>
  <si>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</si>
  <si>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</si>
  <si>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</si>
  <si>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</si>
  <si>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</si>
  <si>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</si>
  <si>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</si>
  <si>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</si>
  <si>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</si>
  <si>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</si>
  <si>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</si>
  <si>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</si>
  <si>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</si>
  <si>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</si>
  <si>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</si>
  <si>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</si>
  <si>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</si>
  <si>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</si>
  <si>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</si>
  <si>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</si>
  <si>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</si>
  <si>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</si>
  <si>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</si>
  <si>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</si>
  <si>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</si>
  <si>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</si>
  <si>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</si>
  <si>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</si>
  <si>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</si>
  <si>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</si>
  <si>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</si>
  <si>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</si>
  <si>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</si>
  <si>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</si>
  <si>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</si>
  <si>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</si>
  <si>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</si>
  <si>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</si>
  <si>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</si>
  <si>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</si>
  <si>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</si>
  <si>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</si>
  <si>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</si>
  <si>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</si>
  <si>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</si>
  <si>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</si>
  <si>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</si>
  <si>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</si>
  <si>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</si>
  <si>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</si>
  <si>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</si>
  <si>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</si>
  <si>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</si>
  <si>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</si>
  <si>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</si>
  <si>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</si>
  <si>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</si>
  <si>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</si>
  <si>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</si>
  <si>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</si>
  <si>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</si>
  <si>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</si>
  <si>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</si>
  <si>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</si>
  <si>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</si>
  <si>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</si>
  <si>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</si>
  <si>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</si>
  <si>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</si>
  <si>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</si>
  <si>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</si>
  <si>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</si>
  <si>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</si>
  <si>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</si>
  <si>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</si>
  <si>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</si>
  <si>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</si>
  <si>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</si>
  <si>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</si>
  <si>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熱海市</t>
  </si>
  <si>
    <t>来の宮駐車場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</si>
  <si>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</si>
  <si>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</si>
  <si>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</si>
  <si>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</si>
  <si>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</si>
  <si>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</si>
  <si>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</si>
  <si>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</si>
  <si>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</si>
  <si>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</si>
  <si>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</si>
  <si>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</si>
  <si>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</si>
  <si>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</si>
  <si>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</si>
  <si>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</si>
  <si>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設置から30年を経過しており、経営も厳しい状況にあることから、維持管理費の節減等を目的とした設備投資を行います。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ケイエイ</t>
    </rPh>
    <rPh sb="19" eb="20">
      <t>キビ</t>
    </rPh>
    <rPh sb="22" eb="24">
      <t>ジョウキョウ</t>
    </rPh>
    <rPh sb="32" eb="34">
      <t>イジ</t>
    </rPh>
    <rPh sb="34" eb="37">
      <t>カンリヒ</t>
    </rPh>
    <rPh sb="38" eb="40">
      <t>セツゲン</t>
    </rPh>
    <rPh sb="40" eb="41">
      <t>トウ</t>
    </rPh>
    <rPh sb="42" eb="44">
      <t>モクテキ</t>
    </rPh>
    <rPh sb="47" eb="49">
      <t>セツビ</t>
    </rPh>
    <rPh sb="49" eb="51">
      <t>トウシ</t>
    </rPh>
    <rPh sb="52" eb="53">
      <t>オコナ</t>
    </rPh>
    <phoneticPr fontId="16"/>
  </si>
  <si>
    <t>　①収益的収支比率が100％を下回っており、④売上高GDP比率、⑤EBITDAともマイナスとなっている。本駐車場は有人管理の駐車場であり、その委託料等の維持管理費が増大していることや本市の他の市営駐車場に比べ駐車場の料金設定が低いことから、経営としては厳しい状況にあると言える。
　ただし、市営駐車場全体としては、①収益的収支比率 104.91%、②他会計補助金比率 0、④売上高GOP比率 41.50%となり、市全体として捉えた場合、比較的安定経営をしていると考えられる。
　今後は、指定管理者制度の導入などにより経費節減に努め、更新投資等に充てる財源を確保しつつ健全経営に努める。</t>
    <rPh sb="2" eb="5">
      <t>シュウエキテキ</t>
    </rPh>
    <rPh sb="5" eb="7">
      <t>シュウシ</t>
    </rPh>
    <rPh sb="7" eb="9">
      <t>ヒリツ</t>
    </rPh>
    <rPh sb="15" eb="17">
      <t>シタマワ</t>
    </rPh>
    <rPh sb="23" eb="25">
      <t>ウリアゲ</t>
    </rPh>
    <rPh sb="25" eb="26">
      <t>ダカ</t>
    </rPh>
    <rPh sb="29" eb="31">
      <t>ヒリツ</t>
    </rPh>
    <rPh sb="52" eb="53">
      <t>ホン</t>
    </rPh>
    <rPh sb="53" eb="56">
      <t>チュウシャジョウ</t>
    </rPh>
    <rPh sb="57" eb="59">
      <t>ユウジン</t>
    </rPh>
    <rPh sb="59" eb="61">
      <t>カンリ</t>
    </rPh>
    <rPh sb="62" eb="65">
      <t>チュウシャジョウ</t>
    </rPh>
    <rPh sb="71" eb="74">
      <t>イタクリョウ</t>
    </rPh>
    <rPh sb="74" eb="75">
      <t>トウ</t>
    </rPh>
    <rPh sb="76" eb="78">
      <t>イジ</t>
    </rPh>
    <rPh sb="78" eb="81">
      <t>カンリヒ</t>
    </rPh>
    <rPh sb="82" eb="84">
      <t>ゾウダイ</t>
    </rPh>
    <rPh sb="120" eb="122">
      <t>ケイエイ</t>
    </rPh>
    <rPh sb="126" eb="127">
      <t>キビ</t>
    </rPh>
    <rPh sb="129" eb="131">
      <t>ジョウキョウ</t>
    </rPh>
    <rPh sb="135" eb="136">
      <t>イ</t>
    </rPh>
    <rPh sb="239" eb="241">
      <t>コンゴ</t>
    </rPh>
    <rPh sb="243" eb="245">
      <t>シテイ</t>
    </rPh>
    <rPh sb="245" eb="248">
      <t>カンリシャ</t>
    </rPh>
    <rPh sb="248" eb="250">
      <t>セイド</t>
    </rPh>
    <rPh sb="251" eb="253">
      <t>ドウニュウ</t>
    </rPh>
    <rPh sb="258" eb="260">
      <t>ケイヒ</t>
    </rPh>
    <rPh sb="260" eb="262">
      <t>セツゲン</t>
    </rPh>
    <rPh sb="263" eb="264">
      <t>ツト</t>
    </rPh>
    <rPh sb="266" eb="268">
      <t>コウシン</t>
    </rPh>
    <rPh sb="268" eb="270">
      <t>トウシ</t>
    </rPh>
    <rPh sb="270" eb="271">
      <t>トウ</t>
    </rPh>
    <rPh sb="272" eb="273">
      <t>ア</t>
    </rPh>
    <rPh sb="275" eb="277">
      <t>ザイゲン</t>
    </rPh>
    <rPh sb="278" eb="280">
      <t>カクホ</t>
    </rPh>
    <rPh sb="283" eb="285">
      <t>ケンゼン</t>
    </rPh>
    <rPh sb="285" eb="287">
      <t>ケイエイ</t>
    </rPh>
    <rPh sb="288" eb="289">
      <t>ツト</t>
    </rPh>
    <phoneticPr fontId="16"/>
  </si>
  <si>
    <t>　稼働率は、比較的高い状況であるが、維持管理経費の増大により収益等の状況は厳しい状況にあるため、平成30年度の機械化工事による維持管理費の抑制や駐車料金の見直しで経営改善を図っていく。
　なお、平成31年度からは指定管理者制度を導入予定であり、経費の節減に努め、更新投資等に充てる財源を確保しつつ健全経営に努める。</t>
    <rPh sb="18" eb="20">
      <t>イジ</t>
    </rPh>
    <rPh sb="20" eb="22">
      <t>カンリ</t>
    </rPh>
    <rPh sb="22" eb="24">
      <t>ケイヒ</t>
    </rPh>
    <rPh sb="25" eb="27">
      <t>ゾウダイ</t>
    </rPh>
    <rPh sb="30" eb="32">
      <t>シュウエキ</t>
    </rPh>
    <rPh sb="32" eb="33">
      <t>トウ</t>
    </rPh>
    <rPh sb="34" eb="36">
      <t>ジョウキョウ</t>
    </rPh>
    <rPh sb="37" eb="38">
      <t>キビ</t>
    </rPh>
    <rPh sb="40" eb="42">
      <t>ジョウキョウ</t>
    </rPh>
    <rPh sb="48" eb="50">
      <t>ヘイセイ</t>
    </rPh>
    <rPh sb="52" eb="53">
      <t>ネン</t>
    </rPh>
    <rPh sb="53" eb="54">
      <t>ド</t>
    </rPh>
    <rPh sb="55" eb="58">
      <t>キカイカ</t>
    </rPh>
    <rPh sb="58" eb="60">
      <t>コウジ</t>
    </rPh>
    <rPh sb="63" eb="65">
      <t>イジ</t>
    </rPh>
    <rPh sb="65" eb="68">
      <t>カンリヒ</t>
    </rPh>
    <rPh sb="69" eb="71">
      <t>ヨクセイ</t>
    </rPh>
    <rPh sb="72" eb="74">
      <t>チュウシャ</t>
    </rPh>
    <rPh sb="74" eb="76">
      <t>リョウキン</t>
    </rPh>
    <rPh sb="77" eb="79">
      <t>ミナオ</t>
    </rPh>
    <rPh sb="81" eb="83">
      <t>ケイエイ</t>
    </rPh>
    <rPh sb="83" eb="85">
      <t>カイゼン</t>
    </rPh>
    <rPh sb="86" eb="87">
      <t>ハカ</t>
    </rPh>
    <phoneticPr fontId="16"/>
  </si>
  <si>
    <r>
      <t>　③稼働率は、比較的高い状況にあり、周辺施設の状況から稼働率を維持できると考えられる。
　現在、供用時間が午前7時から午後7時までとなっているが、平成30年度に機械化工事を実施し、平成31年度からは供用時間を他の市営駐車場と同様に午前0時から午後</t>
    </r>
    <r>
      <rPr>
        <sz val="11"/>
        <color rgb="FFFF0000"/>
        <rFont val="ＭＳ ゴシック"/>
        <family val="3"/>
        <charset val="128"/>
      </rPr>
      <t>12</t>
    </r>
    <r>
      <rPr>
        <sz val="11"/>
        <rFont val="ＭＳ ゴシック"/>
        <family val="3"/>
        <charset val="128"/>
      </rPr>
      <t>時とすることで、稼働率の増加を見込んでいる。</t>
    </r>
    <rPh sb="45" eb="47">
      <t>ゲンザイ</t>
    </rPh>
    <rPh sb="48" eb="50">
      <t>キョウヨウ</t>
    </rPh>
    <rPh sb="50" eb="52">
      <t>ジカン</t>
    </rPh>
    <rPh sb="53" eb="55">
      <t>ゴゼン</t>
    </rPh>
    <rPh sb="56" eb="57">
      <t>ジ</t>
    </rPh>
    <rPh sb="59" eb="61">
      <t>ゴゴ</t>
    </rPh>
    <rPh sb="62" eb="63">
      <t>ジ</t>
    </rPh>
    <rPh sb="73" eb="75">
      <t>ヘイセイ</t>
    </rPh>
    <rPh sb="77" eb="79">
      <t>ネンド</t>
    </rPh>
    <rPh sb="80" eb="83">
      <t>キカイカ</t>
    </rPh>
    <rPh sb="83" eb="85">
      <t>コウジ</t>
    </rPh>
    <rPh sb="86" eb="88">
      <t>ジッシ</t>
    </rPh>
    <rPh sb="90" eb="92">
      <t>ヘイセイ</t>
    </rPh>
    <rPh sb="94" eb="96">
      <t>ネンド</t>
    </rPh>
    <rPh sb="99" eb="101">
      <t>キョウヨウ</t>
    </rPh>
    <rPh sb="101" eb="103">
      <t>ジカン</t>
    </rPh>
    <rPh sb="104" eb="105">
      <t>タ</t>
    </rPh>
    <rPh sb="106" eb="108">
      <t>シエイ</t>
    </rPh>
    <rPh sb="108" eb="111">
      <t>チュウシャジョウ</t>
    </rPh>
    <rPh sb="112" eb="114">
      <t>ドウヨウ</t>
    </rPh>
    <rPh sb="115" eb="117">
      <t>ゴゼン</t>
    </rPh>
    <rPh sb="118" eb="119">
      <t>ジ</t>
    </rPh>
    <rPh sb="121" eb="123">
      <t>ゴゴ</t>
    </rPh>
    <rPh sb="125" eb="126">
      <t>ジ</t>
    </rPh>
    <rPh sb="133" eb="135">
      <t>カドウ</t>
    </rPh>
    <rPh sb="135" eb="136">
      <t>リツ</t>
    </rPh>
    <rPh sb="137" eb="139">
      <t>ゾウカ</t>
    </rPh>
    <rPh sb="140" eb="142">
      <t>ミコ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</si>
</sst>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76.599999999999994</c:v>
                </c:pt>
                <c:pt idx="4">
                  <c:v>61.7</c:v>
                </c:pt>
              </c:numCache>
            </c:numRef>
          </c:val>
          <c:extLst xmlns:c16r2="http://schemas.microsoft.com/office/drawing/2015/06/chart">
            <c:ext xmlns:c16="http://schemas.microsoft.com/office/drawing/2014/chart" uri="{C3380CC4-5D6E-409C-BE32-E72D297353CC}">
              <c16:uniqueId val="{00000000-DC08-4962-A7A4-B21652FF46F9}"/>
            </c:ext>
          </c:extLst>
        </c:ser>
        <c:dLbls>
          <c:showLegendKey val="0"/>
          <c:showVal val="0"/>
          <c:showCatName val="0"/>
          <c:showSerName val="0"/>
          <c:showPercent val="0"/>
          <c:showBubbleSize val="0"/>
        </c:dLbls>
        <c:gapWidth val="150"/>
        <c:axId val="527701096"/>
        <c:axId val="5277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DC08-4962-A7A4-B21652FF46F9}"/>
            </c:ext>
          </c:extLst>
        </c:ser>
        <c:dLbls>
          <c:showLegendKey val="0"/>
          <c:showVal val="0"/>
          <c:showCatName val="0"/>
          <c:showSerName val="0"/>
          <c:showPercent val="0"/>
          <c:showBubbleSize val="0"/>
        </c:dLbls>
        <c:marker val="1"/>
        <c:smooth val="0"/>
        <c:axId val="527701096"/>
        <c:axId val="527700704"/>
      </c:lineChart>
      <c:dateAx>
        <c:axId val="527701096"/>
        <c:scaling>
          <c:orientation val="minMax"/>
        </c:scaling>
        <c:delete val="1"/>
        <c:axPos val="b"/>
        <c:numFmt formatCode="ge" sourceLinked="1"/>
        <c:majorTickMark val="none"/>
        <c:minorTickMark val="none"/>
        <c:tickLblPos val="none"/>
        <c:crossAx val="527700704"/>
        <c:crosses val="autoZero"/>
        <c:auto val="1"/>
        <c:lblOffset val="100"/>
        <c:baseTimeUnit val="years"/>
      </c:dateAx>
      <c:valAx>
        <c:axId val="52770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70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97C5-46C3-B428-4A3009DF8391}"/>
            </c:ext>
          </c:extLst>
        </c:ser>
        <c:dLbls>
          <c:showLegendKey val="0"/>
          <c:showVal val="0"/>
          <c:showCatName val="0"/>
          <c:showSerName val="0"/>
          <c:showPercent val="0"/>
          <c:showBubbleSize val="0"/>
        </c:dLbls>
        <c:gapWidth val="150"/>
        <c:axId val="527702272"/>
        <c:axId val="52770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97C5-46C3-B428-4A3009DF8391}"/>
            </c:ext>
          </c:extLst>
        </c:ser>
        <c:dLbls>
          <c:showLegendKey val="0"/>
          <c:showVal val="0"/>
          <c:showCatName val="0"/>
          <c:showSerName val="0"/>
          <c:showPercent val="0"/>
          <c:showBubbleSize val="0"/>
        </c:dLbls>
        <c:marker val="1"/>
        <c:smooth val="0"/>
        <c:axId val="527702272"/>
        <c:axId val="527702664"/>
      </c:lineChart>
      <c:dateAx>
        <c:axId val="527702272"/>
        <c:scaling>
          <c:orientation val="minMax"/>
        </c:scaling>
        <c:delete val="1"/>
        <c:axPos val="b"/>
        <c:numFmt formatCode="ge" sourceLinked="1"/>
        <c:majorTickMark val="none"/>
        <c:minorTickMark val="none"/>
        <c:tickLblPos val="none"/>
        <c:crossAx val="527702664"/>
        <c:crosses val="autoZero"/>
        <c:auto val="1"/>
        <c:lblOffset val="100"/>
        <c:baseTimeUnit val="years"/>
      </c:dateAx>
      <c:valAx>
        <c:axId val="52770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70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E94-4C38-888D-BB03A62C3E87}"/>
            </c:ext>
          </c:extLst>
        </c:ser>
        <c:dLbls>
          <c:showLegendKey val="0"/>
          <c:showVal val="0"/>
          <c:showCatName val="0"/>
          <c:showSerName val="0"/>
          <c:showPercent val="0"/>
          <c:showBubbleSize val="0"/>
        </c:dLbls>
        <c:gapWidth val="150"/>
        <c:axId val="527703448"/>
        <c:axId val="48309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E94-4C38-888D-BB03A62C3E87}"/>
            </c:ext>
          </c:extLst>
        </c:ser>
        <c:dLbls>
          <c:showLegendKey val="0"/>
          <c:showVal val="0"/>
          <c:showCatName val="0"/>
          <c:showSerName val="0"/>
          <c:showPercent val="0"/>
          <c:showBubbleSize val="0"/>
        </c:dLbls>
        <c:marker val="1"/>
        <c:smooth val="0"/>
        <c:axId val="527703448"/>
        <c:axId val="483092208"/>
      </c:lineChart>
      <c:dateAx>
        <c:axId val="527703448"/>
        <c:scaling>
          <c:orientation val="minMax"/>
        </c:scaling>
        <c:delete val="1"/>
        <c:axPos val="b"/>
        <c:numFmt formatCode="ge" sourceLinked="1"/>
        <c:majorTickMark val="none"/>
        <c:minorTickMark val="none"/>
        <c:tickLblPos val="none"/>
        <c:crossAx val="483092208"/>
        <c:crosses val="autoZero"/>
        <c:auto val="1"/>
        <c:lblOffset val="100"/>
        <c:baseTimeUnit val="years"/>
      </c:dateAx>
      <c:valAx>
        <c:axId val="48309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70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BC7-4A2E-A487-0FE90AEDBFB4}"/>
            </c:ext>
          </c:extLst>
        </c:ser>
        <c:dLbls>
          <c:showLegendKey val="0"/>
          <c:showVal val="0"/>
          <c:showCatName val="0"/>
          <c:showSerName val="0"/>
          <c:showPercent val="0"/>
          <c:showBubbleSize val="0"/>
        </c:dLbls>
        <c:gapWidth val="150"/>
        <c:axId val="525706632"/>
        <c:axId val="52762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BC7-4A2E-A487-0FE90AEDBFB4}"/>
            </c:ext>
          </c:extLst>
        </c:ser>
        <c:dLbls>
          <c:showLegendKey val="0"/>
          <c:showVal val="0"/>
          <c:showCatName val="0"/>
          <c:showSerName val="0"/>
          <c:showPercent val="0"/>
          <c:showBubbleSize val="0"/>
        </c:dLbls>
        <c:marker val="1"/>
        <c:smooth val="0"/>
        <c:axId val="525706632"/>
        <c:axId val="527626192"/>
      </c:lineChart>
      <c:dateAx>
        <c:axId val="525706632"/>
        <c:scaling>
          <c:orientation val="minMax"/>
        </c:scaling>
        <c:delete val="1"/>
        <c:axPos val="b"/>
        <c:numFmt formatCode="ge" sourceLinked="1"/>
        <c:majorTickMark val="none"/>
        <c:minorTickMark val="none"/>
        <c:tickLblPos val="none"/>
        <c:crossAx val="527626192"/>
        <c:crosses val="autoZero"/>
        <c:auto val="1"/>
        <c:lblOffset val="100"/>
        <c:baseTimeUnit val="years"/>
      </c:dateAx>
      <c:valAx>
        <c:axId val="52762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70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5BB6-464C-A9A7-4A52EC254EA0}"/>
            </c:ext>
          </c:extLst>
        </c:ser>
        <c:dLbls>
          <c:showLegendKey val="0"/>
          <c:showVal val="0"/>
          <c:showCatName val="0"/>
          <c:showSerName val="0"/>
          <c:showPercent val="0"/>
          <c:showBubbleSize val="0"/>
        </c:dLbls>
        <c:gapWidth val="150"/>
        <c:axId val="527626976"/>
        <c:axId val="52762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5BB6-464C-A9A7-4A52EC254EA0}"/>
            </c:ext>
          </c:extLst>
        </c:ser>
        <c:dLbls>
          <c:showLegendKey val="0"/>
          <c:showVal val="0"/>
          <c:showCatName val="0"/>
          <c:showSerName val="0"/>
          <c:showPercent val="0"/>
          <c:showBubbleSize val="0"/>
        </c:dLbls>
        <c:marker val="1"/>
        <c:smooth val="0"/>
        <c:axId val="527626976"/>
        <c:axId val="527627368"/>
      </c:lineChart>
      <c:dateAx>
        <c:axId val="527626976"/>
        <c:scaling>
          <c:orientation val="minMax"/>
        </c:scaling>
        <c:delete val="1"/>
        <c:axPos val="b"/>
        <c:numFmt formatCode="ge" sourceLinked="1"/>
        <c:majorTickMark val="none"/>
        <c:minorTickMark val="none"/>
        <c:tickLblPos val="none"/>
        <c:crossAx val="527627368"/>
        <c:crosses val="autoZero"/>
        <c:auto val="1"/>
        <c:lblOffset val="100"/>
        <c:baseTimeUnit val="years"/>
      </c:dateAx>
      <c:valAx>
        <c:axId val="52762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62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44F4-4D13-AF23-D6A38BDB0599}"/>
            </c:ext>
          </c:extLst>
        </c:ser>
        <c:dLbls>
          <c:showLegendKey val="0"/>
          <c:showVal val="0"/>
          <c:showCatName val="0"/>
          <c:showSerName val="0"/>
          <c:showPercent val="0"/>
          <c:showBubbleSize val="0"/>
        </c:dLbls>
        <c:gapWidth val="150"/>
        <c:axId val="527628152"/>
        <c:axId val="527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44F4-4D13-AF23-D6A38BDB0599}"/>
            </c:ext>
          </c:extLst>
        </c:ser>
        <c:dLbls>
          <c:showLegendKey val="0"/>
          <c:showVal val="0"/>
          <c:showCatName val="0"/>
          <c:showSerName val="0"/>
          <c:showPercent val="0"/>
          <c:showBubbleSize val="0"/>
        </c:dLbls>
        <c:marker val="1"/>
        <c:smooth val="0"/>
        <c:axId val="527628152"/>
        <c:axId val="527628544"/>
      </c:lineChart>
      <c:dateAx>
        <c:axId val="527628152"/>
        <c:scaling>
          <c:orientation val="minMax"/>
        </c:scaling>
        <c:delete val="1"/>
        <c:axPos val="b"/>
        <c:numFmt formatCode="ge" sourceLinked="1"/>
        <c:majorTickMark val="none"/>
        <c:minorTickMark val="none"/>
        <c:tickLblPos val="none"/>
        <c:crossAx val="527628544"/>
        <c:crosses val="autoZero"/>
        <c:auto val="1"/>
        <c:lblOffset val="100"/>
        <c:baseTimeUnit val="years"/>
      </c:dateAx>
      <c:valAx>
        <c:axId val="52762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62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133.9</c:v>
                </c:pt>
                <c:pt idx="4">
                  <c:v>135.6</c:v>
                </c:pt>
              </c:numCache>
            </c:numRef>
          </c:val>
          <c:extLst xmlns:c16r2="http://schemas.microsoft.com/office/drawing/2015/06/chart">
            <c:ext xmlns:c16="http://schemas.microsoft.com/office/drawing/2014/chart" uri="{C3380CC4-5D6E-409C-BE32-E72D297353CC}">
              <c16:uniqueId val="{00000000-5188-409A-A4B7-7C6A4CBFE22B}"/>
            </c:ext>
          </c:extLst>
        </c:ser>
        <c:dLbls>
          <c:showLegendKey val="0"/>
          <c:showVal val="0"/>
          <c:showCatName val="0"/>
          <c:showSerName val="0"/>
          <c:showPercent val="0"/>
          <c:showBubbleSize val="0"/>
        </c:dLbls>
        <c:gapWidth val="150"/>
        <c:axId val="527629328"/>
        <c:axId val="52762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188-409A-A4B7-7C6A4CBFE22B}"/>
            </c:ext>
          </c:extLst>
        </c:ser>
        <c:dLbls>
          <c:showLegendKey val="0"/>
          <c:showVal val="0"/>
          <c:showCatName val="0"/>
          <c:showSerName val="0"/>
          <c:showPercent val="0"/>
          <c:showBubbleSize val="0"/>
        </c:dLbls>
        <c:marker val="1"/>
        <c:smooth val="0"/>
        <c:axId val="527629328"/>
        <c:axId val="527629720"/>
      </c:lineChart>
      <c:dateAx>
        <c:axId val="527629328"/>
        <c:scaling>
          <c:orientation val="minMax"/>
        </c:scaling>
        <c:delete val="1"/>
        <c:axPos val="b"/>
        <c:numFmt formatCode="ge" sourceLinked="1"/>
        <c:majorTickMark val="none"/>
        <c:minorTickMark val="none"/>
        <c:tickLblPos val="none"/>
        <c:crossAx val="527629720"/>
        <c:crosses val="autoZero"/>
        <c:auto val="1"/>
        <c:lblOffset val="100"/>
        <c:baseTimeUnit val="years"/>
      </c:dateAx>
      <c:valAx>
        <c:axId val="52762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62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-13.2</c:v>
                </c:pt>
                <c:pt idx="4">
                  <c:v>-28.1</c:v>
                </c:pt>
              </c:numCache>
            </c:numRef>
          </c:val>
          <c:extLst xmlns:c16r2="http://schemas.microsoft.com/office/drawing/2015/06/chart">
            <c:ext xmlns:c16="http://schemas.microsoft.com/office/drawing/2014/chart" uri="{C3380CC4-5D6E-409C-BE32-E72D297353CC}">
              <c16:uniqueId val="{00000000-3BD5-4D8E-8749-334020E3772D}"/>
            </c:ext>
          </c:extLst>
        </c:ser>
        <c:dLbls>
          <c:showLegendKey val="0"/>
          <c:showVal val="0"/>
          <c:showCatName val="0"/>
          <c:showSerName val="0"/>
          <c:showPercent val="0"/>
          <c:showBubbleSize val="0"/>
        </c:dLbls>
        <c:gapWidth val="150"/>
        <c:axId val="484430256"/>
        <c:axId val="48443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3BD5-4D8E-8749-334020E3772D}"/>
            </c:ext>
          </c:extLst>
        </c:ser>
        <c:dLbls>
          <c:showLegendKey val="0"/>
          <c:showVal val="0"/>
          <c:showCatName val="0"/>
          <c:showSerName val="0"/>
          <c:showPercent val="0"/>
          <c:showBubbleSize val="0"/>
        </c:dLbls>
        <c:marker val="1"/>
        <c:smooth val="0"/>
        <c:axId val="484430256"/>
        <c:axId val="484430648"/>
      </c:lineChart>
      <c:dateAx>
        <c:axId val="484430256"/>
        <c:scaling>
          <c:orientation val="minMax"/>
        </c:scaling>
        <c:delete val="1"/>
        <c:axPos val="b"/>
        <c:numFmt formatCode="ge" sourceLinked="1"/>
        <c:majorTickMark val="none"/>
        <c:minorTickMark val="none"/>
        <c:tickLblPos val="none"/>
        <c:crossAx val="484430648"/>
        <c:crosses val="autoZero"/>
        <c:auto val="1"/>
        <c:lblOffset val="100"/>
        <c:baseTimeUnit val="years"/>
      </c:dateAx>
      <c:valAx>
        <c:axId val="48443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43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-4682</c:v>
                </c:pt>
                <c:pt idx="4">
                  <c:v>-6028</c:v>
                </c:pt>
              </c:numCache>
            </c:numRef>
          </c:val>
          <c:extLst xmlns:c16r2="http://schemas.microsoft.com/office/drawing/2015/06/chart">
            <c:ext xmlns:c16="http://schemas.microsoft.com/office/drawing/2014/chart" uri="{C3380CC4-5D6E-409C-BE32-E72D297353CC}">
              <c16:uniqueId val="{00000000-3DC8-481B-84F8-3541B52A7BD9}"/>
            </c:ext>
          </c:extLst>
        </c:ser>
        <c:dLbls>
          <c:showLegendKey val="0"/>
          <c:showVal val="0"/>
          <c:showCatName val="0"/>
          <c:showSerName val="0"/>
          <c:showPercent val="0"/>
          <c:showBubbleSize val="0"/>
        </c:dLbls>
        <c:gapWidth val="150"/>
        <c:axId val="484431432"/>
        <c:axId val="52744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3DC8-481B-84F8-3541B52A7BD9}"/>
            </c:ext>
          </c:extLst>
        </c:ser>
        <c:dLbls>
          <c:showLegendKey val="0"/>
          <c:showVal val="0"/>
          <c:showCatName val="0"/>
          <c:showSerName val="0"/>
          <c:showPercent val="0"/>
          <c:showBubbleSize val="0"/>
        </c:dLbls>
        <c:marker val="1"/>
        <c:smooth val="0"/>
        <c:axId val="484431432"/>
        <c:axId val="527449784"/>
      </c:lineChart>
      <c:dateAx>
        <c:axId val="484431432"/>
        <c:scaling>
          <c:orientation val="minMax"/>
        </c:scaling>
        <c:delete val="1"/>
        <c:axPos val="b"/>
        <c:numFmt formatCode="ge" sourceLinked="1"/>
        <c:majorTickMark val="none"/>
        <c:minorTickMark val="none"/>
        <c:tickLblPos val="none"/>
        <c:crossAx val="527449784"/>
        <c:crosses val="autoZero"/>
        <c:auto val="1"/>
        <c:lblOffset val="100"/>
        <c:baseTimeUnit val="years"/>
      </c:dateAx>
      <c:valAx>
        <c:axId val="527449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43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S51"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静岡県熱海市　来の宮駐車場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2000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136</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108</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147</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f>データ!AB7</f>
        <v>76.599999999999994</v>
      </c>
      <c r="CA31" s="110"/>
      <c r="CB31" s="110"/>
      <c r="CC31" s="110"/>
      <c r="CD31" s="110"/>
      <c r="CE31" s="110"/>
      <c r="CF31" s="110"/>
      <c r="CG31" s="110"/>
      <c r="CH31" s="110"/>
      <c r="CI31" s="110"/>
      <c r="CJ31" s="110"/>
      <c r="CK31" s="110"/>
      <c r="CL31" s="110"/>
      <c r="CM31" s="110"/>
      <c r="CN31" s="110"/>
      <c r="CO31" s="110"/>
      <c r="CP31" s="110"/>
      <c r="CQ31" s="110"/>
      <c r="CR31" s="110"/>
      <c r="CS31" s="110">
        <f>データ!AC7</f>
        <v>61.7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133.9</v>
      </c>
      <c r="LI31" s="81"/>
      <c r="LJ31" s="81"/>
      <c r="LK31" s="81"/>
      <c r="LL31" s="81"/>
      <c r="LM31" s="81"/>
      <c r="LN31" s="81"/>
      <c r="LO31" s="81"/>
      <c r="LP31" s="81"/>
      <c r="LQ31" s="81"/>
      <c r="LR31" s="81"/>
      <c r="LS31" s="81"/>
      <c r="LT31" s="81"/>
      <c r="LU31" s="81"/>
      <c r="LV31" s="81"/>
      <c r="LW31" s="81"/>
      <c r="LX31" s="81"/>
      <c r="LY31" s="81"/>
      <c r="LZ31" s="82"/>
      <c r="MA31" s="80">
        <f>データ!DO7</f>
        <v>135.6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146</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149</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f>データ!BI7</f>
        <v>-13.2</v>
      </c>
      <c r="GR52" s="110"/>
      <c r="GS52" s="110"/>
      <c r="GT52" s="110"/>
      <c r="GU52" s="110"/>
      <c r="GV52" s="110"/>
      <c r="GW52" s="110"/>
      <c r="GX52" s="110"/>
      <c r="GY52" s="110"/>
      <c r="GZ52" s="110"/>
      <c r="HA52" s="110"/>
      <c r="HB52" s="110"/>
      <c r="HC52" s="110"/>
      <c r="HD52" s="110"/>
      <c r="HE52" s="110"/>
      <c r="HF52" s="110"/>
      <c r="HG52" s="110"/>
      <c r="HH52" s="110"/>
      <c r="HI52" s="110"/>
      <c r="HJ52" s="110">
        <f>データ!BJ7</f>
        <v>-28.1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t="str">
        <f>データ!BS7</f>
        <v>-</v>
      </c>
      <c r="KP52" s="109"/>
      <c r="KQ52" s="109"/>
      <c r="KR52" s="109"/>
      <c r="KS52" s="109"/>
      <c r="KT52" s="109"/>
      <c r="KU52" s="109"/>
      <c r="KV52" s="109"/>
      <c r="KW52" s="109"/>
      <c r="KX52" s="109"/>
      <c r="KY52" s="109"/>
      <c r="KZ52" s="109"/>
      <c r="LA52" s="109"/>
      <c r="LB52" s="109"/>
      <c r="LC52" s="109"/>
      <c r="LD52" s="109"/>
      <c r="LE52" s="109"/>
      <c r="LF52" s="109"/>
      <c r="LG52" s="109"/>
      <c r="LH52" s="109">
        <f>データ!BT7</f>
        <v>-4682</v>
      </c>
      <c r="LI52" s="109"/>
      <c r="LJ52" s="109"/>
      <c r="LK52" s="109"/>
      <c r="LL52" s="109"/>
      <c r="LM52" s="109"/>
      <c r="LN52" s="109"/>
      <c r="LO52" s="109"/>
      <c r="LP52" s="109"/>
      <c r="LQ52" s="109"/>
      <c r="LR52" s="109"/>
      <c r="LS52" s="109"/>
      <c r="LT52" s="109"/>
      <c r="LU52" s="109"/>
      <c r="LV52" s="109"/>
      <c r="LW52" s="109"/>
      <c r="LX52" s="109"/>
      <c r="LY52" s="109"/>
      <c r="LZ52" s="109"/>
      <c r="MA52" s="109">
        <f>データ!BU7</f>
        <v>-6028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148</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15000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HF01xPaTENoY8JUH47+N8ZQexEWV3CkNl52NpXQvdZ5tNnWFujr35jP5yHldocLmBf+PNZqIwH+KRp75b4QBA==" saltValue="goAE2RevnLe88NtN8ye/l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111</v>
      </c>
      <c r="AO5" s="59" t="s">
        <v>103</v>
      </c>
      <c r="AP5" s="59" t="s">
        <v>104</v>
      </c>
      <c r="AQ5" s="59" t="s">
        <v>105</v>
      </c>
      <c r="AR5" s="59" t="s">
        <v>106</v>
      </c>
      <c r="AS5" s="59" t="s">
        <v>107</v>
      </c>
      <c r="AT5" s="59" t="s">
        <v>108</v>
      </c>
      <c r="AU5" s="59" t="s">
        <v>112</v>
      </c>
      <c r="AV5" s="59" t="s">
        <v>109</v>
      </c>
      <c r="AW5" s="59" t="s">
        <v>113</v>
      </c>
      <c r="AX5" s="59" t="s">
        <v>101</v>
      </c>
      <c r="AY5" s="59" t="s">
        <v>114</v>
      </c>
      <c r="AZ5" s="59" t="s">
        <v>103</v>
      </c>
      <c r="BA5" s="59" t="s">
        <v>104</v>
      </c>
      <c r="BB5" s="59" t="s">
        <v>105</v>
      </c>
      <c r="BC5" s="59" t="s">
        <v>106</v>
      </c>
      <c r="BD5" s="59" t="s">
        <v>107</v>
      </c>
      <c r="BE5" s="59" t="s">
        <v>108</v>
      </c>
      <c r="BF5" s="59" t="s">
        <v>98</v>
      </c>
      <c r="BG5" s="59" t="s">
        <v>115</v>
      </c>
      <c r="BH5" s="59" t="s">
        <v>116</v>
      </c>
      <c r="BI5" s="59" t="s">
        <v>101</v>
      </c>
      <c r="BJ5" s="59" t="s">
        <v>114</v>
      </c>
      <c r="BK5" s="59" t="s">
        <v>103</v>
      </c>
      <c r="BL5" s="59" t="s">
        <v>104</v>
      </c>
      <c r="BM5" s="59" t="s">
        <v>105</v>
      </c>
      <c r="BN5" s="59" t="s">
        <v>106</v>
      </c>
      <c r="BO5" s="59" t="s">
        <v>107</v>
      </c>
      <c r="BP5" s="59" t="s">
        <v>108</v>
      </c>
      <c r="BQ5" s="59" t="s">
        <v>112</v>
      </c>
      <c r="BR5" s="59" t="s">
        <v>109</v>
      </c>
      <c r="BS5" s="59" t="s">
        <v>116</v>
      </c>
      <c r="BT5" s="59" t="s">
        <v>117</v>
      </c>
      <c r="BU5" s="59" t="s">
        <v>114</v>
      </c>
      <c r="BV5" s="59" t="s">
        <v>103</v>
      </c>
      <c r="BW5" s="59" t="s">
        <v>104</v>
      </c>
      <c r="BX5" s="59" t="s">
        <v>105</v>
      </c>
      <c r="BY5" s="59" t="s">
        <v>106</v>
      </c>
      <c r="BZ5" s="59" t="s">
        <v>107</v>
      </c>
      <c r="CA5" s="59" t="s">
        <v>108</v>
      </c>
      <c r="CB5" s="59" t="s">
        <v>118</v>
      </c>
      <c r="CC5" s="59" t="s">
        <v>119</v>
      </c>
      <c r="CD5" s="59" t="s">
        <v>116</v>
      </c>
      <c r="CE5" s="59" t="s">
        <v>101</v>
      </c>
      <c r="CF5" s="59" t="s">
        <v>114</v>
      </c>
      <c r="CG5" s="59" t="s">
        <v>103</v>
      </c>
      <c r="CH5" s="59" t="s">
        <v>104</v>
      </c>
      <c r="CI5" s="59" t="s">
        <v>105</v>
      </c>
      <c r="CJ5" s="59" t="s">
        <v>106</v>
      </c>
      <c r="CK5" s="59" t="s">
        <v>107</v>
      </c>
      <c r="CL5" s="59" t="s">
        <v>108</v>
      </c>
      <c r="CM5" s="151"/>
      <c r="CN5" s="151"/>
      <c r="CO5" s="59" t="s">
        <v>120</v>
      </c>
      <c r="CP5" s="59" t="s">
        <v>109</v>
      </c>
      <c r="CQ5" s="59" t="s">
        <v>116</v>
      </c>
      <c r="CR5" s="59" t="s">
        <v>101</v>
      </c>
      <c r="CS5" s="59" t="s">
        <v>102</v>
      </c>
      <c r="CT5" s="59" t="s">
        <v>103</v>
      </c>
      <c r="CU5" s="59" t="s">
        <v>104</v>
      </c>
      <c r="CV5" s="59" t="s">
        <v>105</v>
      </c>
      <c r="CW5" s="59" t="s">
        <v>106</v>
      </c>
      <c r="CX5" s="59" t="s">
        <v>107</v>
      </c>
      <c r="CY5" s="59" t="s">
        <v>108</v>
      </c>
      <c r="CZ5" s="59" t="s">
        <v>98</v>
      </c>
      <c r="DA5" s="59" t="s">
        <v>121</v>
      </c>
      <c r="DB5" s="59" t="s">
        <v>116</v>
      </c>
      <c r="DC5" s="59" t="s">
        <v>101</v>
      </c>
      <c r="DD5" s="59" t="s">
        <v>111</v>
      </c>
      <c r="DE5" s="59" t="s">
        <v>103</v>
      </c>
      <c r="DF5" s="59" t="s">
        <v>104</v>
      </c>
      <c r="DG5" s="59" t="s">
        <v>105</v>
      </c>
      <c r="DH5" s="59" t="s">
        <v>106</v>
      </c>
      <c r="DI5" s="59" t="s">
        <v>107</v>
      </c>
      <c r="DJ5" s="59" t="s">
        <v>44</v>
      </c>
      <c r="DK5" s="59" t="s">
        <v>98</v>
      </c>
      <c r="DL5" s="59" t="s">
        <v>109</v>
      </c>
      <c r="DM5" s="59" t="s">
        <v>113</v>
      </c>
      <c r="DN5" s="59" t="s">
        <v>117</v>
      </c>
      <c r="DO5" s="59" t="s">
        <v>122</v>
      </c>
      <c r="DP5" s="59" t="s">
        <v>103</v>
      </c>
      <c r="DQ5" s="59" t="s">
        <v>104</v>
      </c>
      <c r="DR5" s="59" t="s">
        <v>105</v>
      </c>
      <c r="DS5" s="59" t="s">
        <v>106</v>
      </c>
      <c r="DT5" s="59" t="s">
        <v>107</v>
      </c>
      <c r="DU5" s="59" t="s">
        <v>108</v>
      </c>
    </row>
    <row r="6" spans="1:125" s="66" customFormat="1">
      <c r="A6" s="49" t="s">
        <v>123</v>
      </c>
      <c r="B6" s="60">
        <f>B8</f>
        <v>2017</v>
      </c>
      <c r="C6" s="60">
        <f t="shared" ref="C6:X6" si="1">C8</f>
        <v>222054</v>
      </c>
      <c r="D6" s="60">
        <f t="shared" si="1"/>
        <v>47</v>
      </c>
      <c r="E6" s="60">
        <f t="shared" si="1"/>
        <v>14</v>
      </c>
      <c r="F6" s="60">
        <f t="shared" si="1"/>
        <v>0</v>
      </c>
      <c r="G6" s="60">
        <f t="shared" si="1"/>
        <v>4</v>
      </c>
      <c r="H6" s="60" t="str">
        <f>SUBSTITUTE(H8,"　","")</f>
        <v>静岡県熱海市</v>
      </c>
      <c r="I6" s="60" t="str">
        <f t="shared" si="1"/>
        <v>来の宮駐車場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31</v>
      </c>
      <c r="S6" s="62" t="str">
        <f t="shared" si="1"/>
        <v>駅</v>
      </c>
      <c r="T6" s="62" t="str">
        <f t="shared" si="1"/>
        <v>無</v>
      </c>
      <c r="U6" s="63">
        <f t="shared" si="1"/>
        <v>2000</v>
      </c>
      <c r="V6" s="63">
        <f t="shared" si="1"/>
        <v>59</v>
      </c>
      <c r="W6" s="63">
        <f t="shared" si="1"/>
        <v>108</v>
      </c>
      <c r="X6" s="62" t="str">
        <f t="shared" si="1"/>
        <v>導入なし</v>
      </c>
      <c r="Y6" s="64" t="e">
        <f>IF(Y8="-",NA(),Y8)</f>
        <v>#N/A</v>
      </c>
      <c r="Z6" s="64" t="e">
        <f t="shared" ref="Z6:AH6" si="2">IF(Z8="-",NA(),Z8)</f>
        <v>#N/A</v>
      </c>
      <c r="AA6" s="64" t="e">
        <f t="shared" si="2"/>
        <v>#N/A</v>
      </c>
      <c r="AB6" s="64">
        <f t="shared" si="2"/>
        <v>76.599999999999994</v>
      </c>
      <c r="AC6" s="64">
        <f t="shared" si="2"/>
        <v>61.7</v>
      </c>
      <c r="AD6" s="64">
        <f t="shared" si="2"/>
        <v>410.7</v>
      </c>
      <c r="AE6" s="64">
        <f t="shared" si="2"/>
        <v>385.5</v>
      </c>
      <c r="AF6" s="64">
        <f t="shared" si="2"/>
        <v>419.4</v>
      </c>
      <c r="AG6" s="64">
        <f t="shared" si="2"/>
        <v>371</v>
      </c>
      <c r="AH6" s="64">
        <f t="shared" si="2"/>
        <v>509.2</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t="e">
        <f>IF(AU8="-",NA(),AU8)</f>
        <v>#N/A</v>
      </c>
      <c r="AV6" s="65" t="e">
        <f t="shared" ref="AV6:BD6" si="4">IF(AV8="-",NA(),AV8)</f>
        <v>#N/A</v>
      </c>
      <c r="AW6" s="65" t="e">
        <f t="shared" si="4"/>
        <v>#N/A</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t="e">
        <f>IF(BF8="-",NA(),BF8)</f>
        <v>#N/A</v>
      </c>
      <c r="BG6" s="64" t="e">
        <f t="shared" ref="BG6:BO6" si="5">IF(BG8="-",NA(),BG8)</f>
        <v>#N/A</v>
      </c>
      <c r="BH6" s="64" t="e">
        <f t="shared" si="5"/>
        <v>#N/A</v>
      </c>
      <c r="BI6" s="64">
        <f t="shared" si="5"/>
        <v>-13.2</v>
      </c>
      <c r="BJ6" s="64">
        <f t="shared" si="5"/>
        <v>-28.1</v>
      </c>
      <c r="BK6" s="64">
        <f t="shared" si="5"/>
        <v>37.6</v>
      </c>
      <c r="BL6" s="64">
        <f t="shared" si="5"/>
        <v>40.700000000000003</v>
      </c>
      <c r="BM6" s="64">
        <f t="shared" si="5"/>
        <v>38.200000000000003</v>
      </c>
      <c r="BN6" s="64">
        <f t="shared" si="5"/>
        <v>34.6</v>
      </c>
      <c r="BO6" s="64">
        <f t="shared" si="5"/>
        <v>37.6</v>
      </c>
      <c r="BP6" s="61" t="str">
        <f>IF(BP8="-","",IF(BP8="-","【-】","【"&amp;SUBSTITUTE(TEXT(BP8,"#,##0.0"),"-","△")&amp;"】"))</f>
        <v>【26.4】</v>
      </c>
      <c r="BQ6" s="65" t="e">
        <f>IF(BQ8="-",NA(),BQ8)</f>
        <v>#N/A</v>
      </c>
      <c r="BR6" s="65" t="e">
        <f t="shared" ref="BR6:BZ6" si="6">IF(BR8="-",NA(),BR8)</f>
        <v>#N/A</v>
      </c>
      <c r="BS6" s="65" t="e">
        <f t="shared" si="6"/>
        <v>#N/A</v>
      </c>
      <c r="BT6" s="65">
        <f t="shared" si="6"/>
        <v>-4682</v>
      </c>
      <c r="BU6" s="65">
        <f t="shared" si="6"/>
        <v>-6028</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124</v>
      </c>
      <c r="CM6" s="63" t="str">
        <f t="shared" ref="CM6:CN6" si="7">CM8</f>
        <v>-</v>
      </c>
      <c r="CN6" s="63">
        <f t="shared" si="7"/>
        <v>15000</v>
      </c>
      <c r="CO6" s="64"/>
      <c r="CP6" s="64"/>
      <c r="CQ6" s="64"/>
      <c r="CR6" s="64"/>
      <c r="CS6" s="64"/>
      <c r="CT6" s="64"/>
      <c r="CU6" s="64"/>
      <c r="CV6" s="64"/>
      <c r="CW6" s="64"/>
      <c r="CX6" s="64"/>
      <c r="CY6" s="61" t="s">
        <v>124</v>
      </c>
      <c r="CZ6" s="64" t="e">
        <f>IF(CZ8="-",NA(),CZ8)</f>
        <v>#N/A</v>
      </c>
      <c r="DA6" s="64" t="e">
        <f t="shared" ref="DA6:DI6" si="8">IF(DA8="-",NA(),DA8)</f>
        <v>#N/A</v>
      </c>
      <c r="DB6" s="64" t="e">
        <f t="shared" si="8"/>
        <v>#N/A</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t="e">
        <f>IF(DK8="-",NA(),DK8)</f>
        <v>#N/A</v>
      </c>
      <c r="DL6" s="64" t="e">
        <f t="shared" ref="DL6:DT6" si="9">IF(DL8="-",NA(),DL8)</f>
        <v>#N/A</v>
      </c>
      <c r="DM6" s="64" t="e">
        <f t="shared" si="9"/>
        <v>#N/A</v>
      </c>
      <c r="DN6" s="64">
        <f t="shared" si="9"/>
        <v>133.9</v>
      </c>
      <c r="DO6" s="64">
        <f t="shared" si="9"/>
        <v>135.6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125</v>
      </c>
      <c r="B7" s="60">
        <f t="shared" ref="B7:X7" si="10">B8</f>
        <v>2017</v>
      </c>
      <c r="C7" s="60">
        <f t="shared" si="10"/>
        <v>222054</v>
      </c>
      <c r="D7" s="60">
        <f t="shared" si="10"/>
        <v>47</v>
      </c>
      <c r="E7" s="60">
        <f t="shared" si="10"/>
        <v>14</v>
      </c>
      <c r="F7" s="60">
        <f t="shared" si="10"/>
        <v>0</v>
      </c>
      <c r="G7" s="60">
        <f t="shared" si="10"/>
        <v>4</v>
      </c>
      <c r="H7" s="60" t="str">
        <f t="shared" si="10"/>
        <v>静岡県　熱海市</v>
      </c>
      <c r="I7" s="60" t="str">
        <f t="shared" si="10"/>
        <v>来の宮駐車場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31</v>
      </c>
      <c r="S7" s="62" t="str">
        <f t="shared" si="10"/>
        <v>駅</v>
      </c>
      <c r="T7" s="62" t="str">
        <f t="shared" si="10"/>
        <v>無</v>
      </c>
      <c r="U7" s="63">
        <f t="shared" si="10"/>
        <v>2000</v>
      </c>
      <c r="V7" s="63">
        <f t="shared" si="10"/>
        <v>59</v>
      </c>
      <c r="W7" s="63">
        <f t="shared" si="10"/>
        <v>108</v>
      </c>
      <c r="X7" s="62" t="str">
        <f t="shared" si="10"/>
        <v>導入なし</v>
      </c>
      <c r="Y7" s="64" t="str">
        <f>Y8</f>
        <v>-</v>
      </c>
      <c r="Z7" s="64" t="str">
        <f t="shared" ref="Z7:AH7" si="11">Z8</f>
        <v>-</v>
      </c>
      <c r="AA7" s="64" t="str">
        <f t="shared" si="11"/>
        <v>-</v>
      </c>
      <c r="AB7" s="64">
        <f t="shared" si="11"/>
        <v>76.599999999999994</v>
      </c>
      <c r="AC7" s="64">
        <f t="shared" si="11"/>
        <v>61.7</v>
      </c>
      <c r="AD7" s="64">
        <f t="shared" si="11"/>
        <v>410.7</v>
      </c>
      <c r="AE7" s="64">
        <f t="shared" si="11"/>
        <v>385.5</v>
      </c>
      <c r="AF7" s="64">
        <f t="shared" si="11"/>
        <v>419.4</v>
      </c>
      <c r="AG7" s="64">
        <f t="shared" si="11"/>
        <v>371</v>
      </c>
      <c r="AH7" s="64">
        <f t="shared" si="11"/>
        <v>509.2</v>
      </c>
      <c r="AI7" s="61"/>
      <c r="AJ7" s="64" t="str">
        <f>AJ8</f>
        <v>-</v>
      </c>
      <c r="AK7" s="64" t="str">
        <f t="shared" ref="AK7:AS7" si="12">AK8</f>
        <v>-</v>
      </c>
      <c r="AL7" s="64" t="str">
        <f t="shared" si="12"/>
        <v>-</v>
      </c>
      <c r="AM7" s="64">
        <f t="shared" si="12"/>
        <v>0</v>
      </c>
      <c r="AN7" s="64">
        <f t="shared" si="12"/>
        <v>0</v>
      </c>
      <c r="AO7" s="64">
        <f t="shared" si="12"/>
        <v>4.5999999999999996</v>
      </c>
      <c r="AP7" s="64">
        <f t="shared" si="12"/>
        <v>3.5</v>
      </c>
      <c r="AQ7" s="64">
        <f t="shared" si="12"/>
        <v>3.2</v>
      </c>
      <c r="AR7" s="64">
        <f t="shared" si="12"/>
        <v>2.9</v>
      </c>
      <c r="AS7" s="64">
        <f t="shared" si="12"/>
        <v>6</v>
      </c>
      <c r="AT7" s="61"/>
      <c r="AU7" s="65" t="str">
        <f>AU8</f>
        <v>-</v>
      </c>
      <c r="AV7" s="65" t="str">
        <f t="shared" ref="AV7:BD7" si="13">AV8</f>
        <v>-</v>
      </c>
      <c r="AW7" s="65" t="str">
        <f t="shared" si="13"/>
        <v>-</v>
      </c>
      <c r="AX7" s="65">
        <f t="shared" si="13"/>
        <v>0</v>
      </c>
      <c r="AY7" s="65">
        <f t="shared" si="13"/>
        <v>0</v>
      </c>
      <c r="AZ7" s="65">
        <f t="shared" si="13"/>
        <v>27</v>
      </c>
      <c r="BA7" s="65">
        <f t="shared" si="13"/>
        <v>23</v>
      </c>
      <c r="BB7" s="65">
        <f t="shared" si="13"/>
        <v>22</v>
      </c>
      <c r="BC7" s="65">
        <f t="shared" si="13"/>
        <v>16</v>
      </c>
      <c r="BD7" s="65">
        <f t="shared" si="13"/>
        <v>21</v>
      </c>
      <c r="BE7" s="63"/>
      <c r="BF7" s="64" t="str">
        <f>BF8</f>
        <v>-</v>
      </c>
      <c r="BG7" s="64" t="str">
        <f t="shared" ref="BG7:BO7" si="14">BG8</f>
        <v>-</v>
      </c>
      <c r="BH7" s="64" t="str">
        <f t="shared" si="14"/>
        <v>-</v>
      </c>
      <c r="BI7" s="64">
        <f t="shared" si="14"/>
        <v>-13.2</v>
      </c>
      <c r="BJ7" s="64">
        <f t="shared" si="14"/>
        <v>-28.1</v>
      </c>
      <c r="BK7" s="64">
        <f t="shared" si="14"/>
        <v>37.6</v>
      </c>
      <c r="BL7" s="64">
        <f t="shared" si="14"/>
        <v>40.700000000000003</v>
      </c>
      <c r="BM7" s="64">
        <f t="shared" si="14"/>
        <v>38.200000000000003</v>
      </c>
      <c r="BN7" s="64">
        <f t="shared" si="14"/>
        <v>34.6</v>
      </c>
      <c r="BO7" s="64">
        <f t="shared" si="14"/>
        <v>37.6</v>
      </c>
      <c r="BP7" s="61"/>
      <c r="BQ7" s="65" t="str">
        <f>BQ8</f>
        <v>-</v>
      </c>
      <c r="BR7" s="65" t="str">
        <f t="shared" ref="BR7:BZ7" si="15">BR8</f>
        <v>-</v>
      </c>
      <c r="BS7" s="65" t="str">
        <f t="shared" si="15"/>
        <v>-</v>
      </c>
      <c r="BT7" s="65">
        <f t="shared" si="15"/>
        <v>-4682</v>
      </c>
      <c r="BU7" s="65">
        <f t="shared" si="15"/>
        <v>-6028</v>
      </c>
      <c r="BV7" s="65">
        <f t="shared" si="15"/>
        <v>6777</v>
      </c>
      <c r="BW7" s="65">
        <f t="shared" si="15"/>
        <v>7496</v>
      </c>
      <c r="BX7" s="65">
        <f t="shared" si="15"/>
        <v>6967</v>
      </c>
      <c r="BY7" s="65">
        <f t="shared" si="15"/>
        <v>7138</v>
      </c>
      <c r="BZ7" s="65">
        <f t="shared" si="15"/>
        <v>8131</v>
      </c>
      <c r="CA7" s="63"/>
      <c r="CB7" s="64" t="s">
        <v>126</v>
      </c>
      <c r="CC7" s="64" t="s">
        <v>126</v>
      </c>
      <c r="CD7" s="64" t="s">
        <v>126</v>
      </c>
      <c r="CE7" s="64" t="s">
        <v>126</v>
      </c>
      <c r="CF7" s="64" t="s">
        <v>126</v>
      </c>
      <c r="CG7" s="64" t="s">
        <v>126</v>
      </c>
      <c r="CH7" s="64" t="s">
        <v>126</v>
      </c>
      <c r="CI7" s="64" t="s">
        <v>126</v>
      </c>
      <c r="CJ7" s="64" t="s">
        <v>126</v>
      </c>
      <c r="CK7" s="64" t="s">
        <v>124</v>
      </c>
      <c r="CL7" s="61"/>
      <c r="CM7" s="63" t="str">
        <f>CM8</f>
        <v>-</v>
      </c>
      <c r="CN7" s="63">
        <f>CN8</f>
        <v>15000</v>
      </c>
      <c r="CO7" s="64" t="s">
        <v>126</v>
      </c>
      <c r="CP7" s="64" t="s">
        <v>126</v>
      </c>
      <c r="CQ7" s="64" t="s">
        <v>126</v>
      </c>
      <c r="CR7" s="64" t="s">
        <v>126</v>
      </c>
      <c r="CS7" s="64" t="s">
        <v>126</v>
      </c>
      <c r="CT7" s="64" t="s">
        <v>126</v>
      </c>
      <c r="CU7" s="64" t="s">
        <v>126</v>
      </c>
      <c r="CV7" s="64" t="s">
        <v>126</v>
      </c>
      <c r="CW7" s="64" t="s">
        <v>126</v>
      </c>
      <c r="CX7" s="64" t="s">
        <v>127</v>
      </c>
      <c r="CY7" s="61"/>
      <c r="CZ7" s="64" t="str">
        <f>CZ8</f>
        <v>-</v>
      </c>
      <c r="DA7" s="64" t="str">
        <f t="shared" ref="DA7:DI7" si="16">DA8</f>
        <v>-</v>
      </c>
      <c r="DB7" s="64" t="str">
        <f t="shared" si="16"/>
        <v>-</v>
      </c>
      <c r="DC7" s="64">
        <f t="shared" si="16"/>
        <v>0</v>
      </c>
      <c r="DD7" s="64">
        <f t="shared" si="16"/>
        <v>0</v>
      </c>
      <c r="DE7" s="64">
        <f t="shared" si="16"/>
        <v>84.4</v>
      </c>
      <c r="DF7" s="64">
        <f t="shared" si="16"/>
        <v>78.400000000000006</v>
      </c>
      <c r="DG7" s="64">
        <f t="shared" si="16"/>
        <v>70.5</v>
      </c>
      <c r="DH7" s="64">
        <f t="shared" si="16"/>
        <v>59.2</v>
      </c>
      <c r="DI7" s="64">
        <f t="shared" si="16"/>
        <v>62.4</v>
      </c>
      <c r="DJ7" s="61"/>
      <c r="DK7" s="64" t="str">
        <f>DK8</f>
        <v>-</v>
      </c>
      <c r="DL7" s="64" t="str">
        <f t="shared" ref="DL7:DT7" si="17">DL8</f>
        <v>-</v>
      </c>
      <c r="DM7" s="64" t="str">
        <f t="shared" si="17"/>
        <v>-</v>
      </c>
      <c r="DN7" s="64">
        <f t="shared" si="17"/>
        <v>133.9</v>
      </c>
      <c r="DO7" s="64">
        <f t="shared" si="17"/>
        <v>135.6</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222054</v>
      </c>
      <c r="D8" s="67">
        <v>47</v>
      </c>
      <c r="E8" s="67">
        <v>14</v>
      </c>
      <c r="F8" s="67">
        <v>0</v>
      </c>
      <c r="G8" s="67">
        <v>4</v>
      </c>
      <c r="H8" s="67" t="s">
        <v>128</v>
      </c>
      <c r="I8" s="67" t="s">
        <v>129</v>
      </c>
      <c r="J8" s="67" t="s">
        <v>130</v>
      </c>
      <c r="K8" s="67" t="s">
        <v>131</v>
      </c>
      <c r="L8" s="67" t="s">
        <v>132</v>
      </c>
      <c r="M8" s="67" t="s">
        <v>133</v>
      </c>
      <c r="N8" s="67" t="s">
        <v>134</v>
      </c>
      <c r="O8" s="68" t="s">
        <v>135</v>
      </c>
      <c r="P8" s="69" t="s">
        <v>136</v>
      </c>
      <c r="Q8" s="69" t="s">
        <v>137</v>
      </c>
      <c r="R8" s="70">
        <v>31</v>
      </c>
      <c r="S8" s="69" t="s">
        <v>138</v>
      </c>
      <c r="T8" s="69" t="s">
        <v>139</v>
      </c>
      <c r="U8" s="70">
        <v>2000</v>
      </c>
      <c r="V8" s="70">
        <v>59</v>
      </c>
      <c r="W8" s="70">
        <v>108</v>
      </c>
      <c r="X8" s="69" t="s">
        <v>140</v>
      </c>
      <c r="Y8" s="71" t="s">
        <v>132</v>
      </c>
      <c r="Z8" s="71" t="s">
        <v>132</v>
      </c>
      <c r="AA8" s="71" t="s">
        <v>132</v>
      </c>
      <c r="AB8" s="71">
        <v>76.599999999999994</v>
      </c>
      <c r="AC8" s="71">
        <v>61.7</v>
      </c>
      <c r="AD8" s="71">
        <v>410.7</v>
      </c>
      <c r="AE8" s="71">
        <v>385.5</v>
      </c>
      <c r="AF8" s="71">
        <v>419.4</v>
      </c>
      <c r="AG8" s="71">
        <v>371</v>
      </c>
      <c r="AH8" s="71">
        <v>509.2</v>
      </c>
      <c r="AI8" s="68">
        <v>319.10000000000002</v>
      </c>
      <c r="AJ8" s="71" t="s">
        <v>132</v>
      </c>
      <c r="AK8" s="71" t="s">
        <v>132</v>
      </c>
      <c r="AL8" s="71" t="s">
        <v>132</v>
      </c>
      <c r="AM8" s="71">
        <v>0</v>
      </c>
      <c r="AN8" s="71">
        <v>0</v>
      </c>
      <c r="AO8" s="71">
        <v>4.5999999999999996</v>
      </c>
      <c r="AP8" s="71">
        <v>3.5</v>
      </c>
      <c r="AQ8" s="71">
        <v>3.2</v>
      </c>
      <c r="AR8" s="71">
        <v>2.9</v>
      </c>
      <c r="AS8" s="71">
        <v>6</v>
      </c>
      <c r="AT8" s="68">
        <v>5.6</v>
      </c>
      <c r="AU8" s="72" t="s">
        <v>132</v>
      </c>
      <c r="AV8" s="72" t="s">
        <v>132</v>
      </c>
      <c r="AW8" s="72" t="s">
        <v>132</v>
      </c>
      <c r="AX8" s="72">
        <v>0</v>
      </c>
      <c r="AY8" s="72">
        <v>0</v>
      </c>
      <c r="AZ8" s="72">
        <v>27</v>
      </c>
      <c r="BA8" s="72">
        <v>23</v>
      </c>
      <c r="BB8" s="72">
        <v>22</v>
      </c>
      <c r="BC8" s="72">
        <v>16</v>
      </c>
      <c r="BD8" s="72">
        <v>21</v>
      </c>
      <c r="BE8" s="72">
        <v>37</v>
      </c>
      <c r="BF8" s="71" t="s">
        <v>132</v>
      </c>
      <c r="BG8" s="71" t="s">
        <v>132</v>
      </c>
      <c r="BH8" s="71" t="s">
        <v>132</v>
      </c>
      <c r="BI8" s="71">
        <v>-13.2</v>
      </c>
      <c r="BJ8" s="71">
        <v>-28.1</v>
      </c>
      <c r="BK8" s="71">
        <v>37.6</v>
      </c>
      <c r="BL8" s="71">
        <v>40.700000000000003</v>
      </c>
      <c r="BM8" s="71">
        <v>38.200000000000003</v>
      </c>
      <c r="BN8" s="71">
        <v>34.6</v>
      </c>
      <c r="BO8" s="71">
        <v>37.6</v>
      </c>
      <c r="BP8" s="68">
        <v>26.4</v>
      </c>
      <c r="BQ8" s="72" t="s">
        <v>132</v>
      </c>
      <c r="BR8" s="72" t="s">
        <v>132</v>
      </c>
      <c r="BS8" s="72" t="s">
        <v>132</v>
      </c>
      <c r="BT8" s="73">
        <v>-4682</v>
      </c>
      <c r="BU8" s="73">
        <v>-6028</v>
      </c>
      <c r="BV8" s="72">
        <v>6777</v>
      </c>
      <c r="BW8" s="72">
        <v>7496</v>
      </c>
      <c r="BX8" s="72">
        <v>6967</v>
      </c>
      <c r="BY8" s="72">
        <v>7138</v>
      </c>
      <c r="BZ8" s="72">
        <v>8131</v>
      </c>
      <c r="CA8" s="70">
        <v>15069</v>
      </c>
      <c r="CB8" s="71" t="s">
        <v>132</v>
      </c>
      <c r="CC8" s="71" t="s">
        <v>132</v>
      </c>
      <c r="CD8" s="71" t="s">
        <v>132</v>
      </c>
      <c r="CE8" s="71" t="s">
        <v>132</v>
      </c>
      <c r="CF8" s="71" t="s">
        <v>132</v>
      </c>
      <c r="CG8" s="71" t="s">
        <v>132</v>
      </c>
      <c r="CH8" s="71" t="s">
        <v>132</v>
      </c>
      <c r="CI8" s="71" t="s">
        <v>132</v>
      </c>
      <c r="CJ8" s="71" t="s">
        <v>132</v>
      </c>
      <c r="CK8" s="71" t="s">
        <v>132</v>
      </c>
      <c r="CL8" s="68" t="s">
        <v>132</v>
      </c>
      <c r="CM8" s="70" t="s">
        <v>132</v>
      </c>
      <c r="CN8" s="70">
        <v>15000</v>
      </c>
      <c r="CO8" s="71" t="s">
        <v>132</v>
      </c>
      <c r="CP8" s="71" t="s">
        <v>132</v>
      </c>
      <c r="CQ8" s="71" t="s">
        <v>132</v>
      </c>
      <c r="CR8" s="71" t="s">
        <v>132</v>
      </c>
      <c r="CS8" s="71" t="s">
        <v>132</v>
      </c>
      <c r="CT8" s="71" t="s">
        <v>132</v>
      </c>
      <c r="CU8" s="71" t="s">
        <v>132</v>
      </c>
      <c r="CV8" s="71" t="s">
        <v>132</v>
      </c>
      <c r="CW8" s="71" t="s">
        <v>132</v>
      </c>
      <c r="CX8" s="71" t="s">
        <v>132</v>
      </c>
      <c r="CY8" s="68" t="s">
        <v>132</v>
      </c>
      <c r="CZ8" s="71" t="s">
        <v>132</v>
      </c>
      <c r="DA8" s="71" t="s">
        <v>132</v>
      </c>
      <c r="DB8" s="71" t="s">
        <v>132</v>
      </c>
      <c r="DC8" s="71">
        <v>0</v>
      </c>
      <c r="DD8" s="71">
        <v>0</v>
      </c>
      <c r="DE8" s="71">
        <v>84.4</v>
      </c>
      <c r="DF8" s="71">
        <v>78.400000000000006</v>
      </c>
      <c r="DG8" s="71">
        <v>70.5</v>
      </c>
      <c r="DH8" s="71">
        <v>59.2</v>
      </c>
      <c r="DI8" s="71">
        <v>62.4</v>
      </c>
      <c r="DJ8" s="68">
        <v>120.3</v>
      </c>
      <c r="DK8" s="71" t="s">
        <v>132</v>
      </c>
      <c r="DL8" s="71" t="s">
        <v>132</v>
      </c>
      <c r="DM8" s="71" t="s">
        <v>132</v>
      </c>
      <c r="DN8" s="71">
        <v>133.9</v>
      </c>
      <c r="DO8" s="71">
        <v>135.6</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2019-02-19T05:37:05Z</cp:lastPrinted>
  <dcterms:created xsi:type="dcterms:W3CDTF">2018-12-07T10:30:49Z</dcterms:created>
  <dcterms:modified xsi:type="dcterms:W3CDTF">2019-02-19T08:25:21Z</dcterms:modified>
  <cp:category/>
</cp:coreProperties>
</file>