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s009\企画財政課\財政室\02 課共通\02 県自治財政室\04 公営企業\09 公営企業経営比較分析（作成：公営企業、公表：財政）\H30公表(29年度)\310115受領　(12) 【照会・0201（金）締切】公営企業に係る経営比較分析表（平成29年度決算）の分析等について\03県提出\"/>
    </mc:Choice>
  </mc:AlternateContent>
  <workbookProtection workbookAlgorithmName="SHA-512" workbookHashValue="eOh8mdIOUCk5JU1FNCHLWbrg8v3mspy0MtxyzmRqSX6bme0s62oNeV2/oBvFMUZDZfMokdw/PIKI9SzDzfKBRA==" workbookSaltValue="xVPW8G4iv4VFNFgCyGi9d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BB8" i="4"/>
  <c r="AT8" i="4"/>
  <c r="W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<sst xmlns="http://schemas.openxmlformats.org/spreadsheetml/2006/main" count="235" uniqueCount="123">
  <si>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</si>
  <si>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</si>
  <si>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</si>
  <si>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</si>
  <si>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</si>
  <si>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</si>
  <si>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</si>
  <si>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</si>
  <si>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</si>
  <si>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</si>
  <si>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</si>
  <si>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</si>
  <si>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</si>
  <si>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</si>
  <si>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</si>
  <si>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</si>
  <si>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</si>
  <si>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</si>
  <si>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</si>
  <si>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</si>
  <si>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</si>
  <si>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</si>
  <si>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</si>
  <si>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</si>
  <si>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</si>
  <si>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</si>
  <si>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</si>
  <si>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</si>
  <si>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</si>
  <si>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</si>
  <si>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</si>
  <si>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</si>
  <si>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</si>
  <si>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</si>
  <si>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</si>
  <si>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</si>
  <si>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</si>
  <si>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</si>
  <si>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</si>
  <si>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</si>
  <si>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</si>
  <si>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</si>
  <si>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</si>
  <si>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</si>
  <si>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</si>
  <si>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</si>
  <si>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</si>
  <si>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</si>
  <si>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</si>
  <si>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</si>
  <si>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</si>
  <si>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</si>
  <si>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</si>
  <si>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</si>
  <si>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</si>
  <si>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</si>
  <si>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</si>
  <si>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</si>
  <si>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</si>
  <si>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</si>
  <si>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</si>
  <si>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</si>
  <si>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</si>
  <si>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</si>
  <si>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</si>
  <si>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</si>
  <si>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</si>
  <si>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</si>
  <si>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</si>
  <si>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</si>
  <si>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</si>
  <si>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</si>
  <si>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</si>
  <si>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</si>
  <si>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</si>
  <si>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</si>
  <si>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</si>
  <si>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</si>
  <si>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</si>
  <si>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</si>
  <si>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</si>
  <si>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</si>
  <si>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</si>
  <si>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</si>
  <si>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</si>
  <si>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</si>
  <si>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</si>
  <si>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</si>
  <si>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</si>
  <si>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</si>
  <si>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</si>
  <si>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</si>
  <si>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</si>
  <si>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</si>
  <si>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</si>
  <si>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</si>
  <si>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</si>
  <si>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</si>
  <si>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</si>
  <si>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</si>
  <si>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</si>
  <si>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</si>
  <si>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</si>
  <si>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</si>
  <si>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</si>
  <si>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</si>
  <si>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</si>
  <si>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</si>
  <si>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</si>
  <si>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</si>
  <si>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</si>
  <si>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</si>
  <si>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</si>
  <si>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</si>
  <si>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</si>
  <si>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</si>
  <si>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</si>
  <si>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</si>
  <si>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</si>
  <si>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</si>
  <si>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昭和27年度より整備を始めた管渠は、老朽化により順次更新を進めていますが、現在本事業会計は経営健全化を優先し事業規模を縮小しているため、更新整備が進んでいない状況となっています。
　①有形固定資産減価償却率は平成26年度から新会計制度移行に伴い増加しており、類似団体と比べ上回っていることからも老朽化が進んでいます。
　②管渠老朽化率は年々増加傾向にあり、これは昭和40年代から急激に整備が進められたため今後はそれらの管渠が法定耐用年数を迎えることから今後も増加していくことが考えられます。
　③管渠改善率は類似団体を上回っていますが、今後は更新需要の急激な増加が見込まれているため、ストックマネジメント基本計画に基づき、計画的かつ効率的に管渠の改築事業及び適切な維持管理を進めていきます。</t>
    <rPh sb="190" eb="192">
      <t>キュウゲキ</t>
    </rPh>
    <rPh sb="193" eb="195">
      <t>セイビ</t>
    </rPh>
    <rPh sb="196" eb="197">
      <t>スス</t>
    </rPh>
    <rPh sb="203" eb="205">
      <t>コンゴ</t>
    </rPh>
    <rPh sb="269" eb="271">
      <t>コンゴ</t>
    </rPh>
    <rPh sb="272" eb="274">
      <t>コウシン</t>
    </rPh>
    <rPh sb="274" eb="276">
      <t>ジュヨウ</t>
    </rPh>
    <rPh sb="277" eb="279">
      <t>キュウゲキ</t>
    </rPh>
    <rPh sb="280" eb="282">
      <t>ゾウカ</t>
    </rPh>
    <rPh sb="283" eb="285">
      <t>ミコ</t>
    </rPh>
    <phoneticPr fontId="4"/>
  </si>
  <si>
    <t>　①経常収支比率、④企業債残高対事業規模比率、⑤経費回収率、⑥汚水処理原価を類似団体と比較すると健全な経営が出来ていると考えられますが、短期的な支払能力を示す③流動比率からは依然として厳しい財政状況であると言えます。また、管渠老朽化の増加に伴う更新費用の増額や処理区域内人口の減少や節水志向による有収汚水量の減少が懸念され、経営環境は厳しさが続くものと予測されます。
　今後も、計画的かつ効率的に管渠の改築事業や適切な維持管理を進めるとともに、一層の事務の効率化による経費の節減や普及促進を図ることにより収益を上げ、経営の健全化に努めていきます。</t>
    <rPh sb="111" eb="113">
      <t>カンキョ</t>
    </rPh>
    <rPh sb="113" eb="116">
      <t>ロウキュウカ</t>
    </rPh>
    <rPh sb="117" eb="119">
      <t>ゾウカ</t>
    </rPh>
    <rPh sb="120" eb="121">
      <t>トモナ</t>
    </rPh>
    <rPh sb="122" eb="124">
      <t>コウシン</t>
    </rPh>
    <rPh sb="124" eb="126">
      <t>ヒヨウ</t>
    </rPh>
    <rPh sb="127" eb="128">
      <t>ゾウ</t>
    </rPh>
    <rPh sb="128" eb="129">
      <t>ガク</t>
    </rPh>
    <phoneticPr fontId="4"/>
  </si>
  <si>
    <t>　熱海市公共下水道事業は、経営健全化を図るために事業規模の縮小や経費の節減、人員削減による人件費の抑制、借入金の早期返済等に取り組んできた結果、①経常収支比率は平成27年度を除き類似団体の平均値を上回っており、過去5年100％以上を維持しています。
　③流動比率は毎年改善努力を続けているものの依然として100％を下回っておりますが、これは建設改良費等に充てられた企業債等が流動負債の半分以上を占めているもので、将来的には償還の原資を下水道収益により得ることを予定しているため、支払能力が低いことを表しているものではありません。
　④企業債残高対事業規模比率は減少傾向にあり、今後も単年度中の企業債借入額が償還額を下回るため減少していく見込みです。
　今年度は⑤経費回収率が低下し、⑥汚水処理原価が増額しました。これは前年度に比べ汚水処理費より控除する公費負担分である「分流式下水道に要する経費」の減額によるものです。類似団体と比べて経費回収率は高く、使用料で回収すべき経費を使用料で賄えている状況ではありますが、汚水処理原価については今後低減できるように努めていきます。
　⑦施設利用率は類似団体を大幅に下回っていることから施設更新の際には施設の効率化を図るように計画しています。
　⑧水洗化率は類似団体の平均値を下回っていることから、公共下水道への接続を促し、引き続き使用人口の増加を目指していきます。
　</t>
    <rPh sb="132" eb="134">
      <t>マイネン</t>
    </rPh>
    <rPh sb="136" eb="138">
      <t>ドリョク</t>
    </rPh>
    <rPh sb="139" eb="140">
      <t>ツヅ</t>
    </rPh>
    <rPh sb="170" eb="172">
      <t>ケンセツ</t>
    </rPh>
    <rPh sb="172" eb="174">
      <t>カイリョウ</t>
    </rPh>
    <rPh sb="174" eb="175">
      <t>ヒ</t>
    </rPh>
    <rPh sb="175" eb="176">
      <t>トウ</t>
    </rPh>
    <rPh sb="177" eb="178">
      <t>ア</t>
    </rPh>
    <rPh sb="182" eb="184">
      <t>キギョウ</t>
    </rPh>
    <rPh sb="184" eb="185">
      <t>サイ</t>
    </rPh>
    <rPh sb="185" eb="186">
      <t>ナド</t>
    </rPh>
    <rPh sb="187" eb="189">
      <t>リュウドウ</t>
    </rPh>
    <rPh sb="189" eb="191">
      <t>フサイ</t>
    </rPh>
    <rPh sb="192" eb="194">
      <t>ハンブン</t>
    </rPh>
    <rPh sb="194" eb="196">
      <t>イジョウ</t>
    </rPh>
    <rPh sb="197" eb="198">
      <t>シ</t>
    </rPh>
    <rPh sb="208" eb="209">
      <t>テキ</t>
    </rPh>
    <rPh sb="211" eb="213">
      <t>ショウカン</t>
    </rPh>
    <rPh sb="214" eb="216">
      <t>ゲンシ</t>
    </rPh>
    <rPh sb="225" eb="226">
      <t>エ</t>
    </rPh>
    <rPh sb="230" eb="232">
      <t>ヨテイ</t>
    </rPh>
    <rPh sb="239" eb="241">
      <t>シハライ</t>
    </rPh>
    <rPh sb="241" eb="243">
      <t>ノウリョク</t>
    </rPh>
    <rPh sb="244" eb="245">
      <t>ヒク</t>
    </rPh>
    <rPh sb="249" eb="250">
      <t>アラワ</t>
    </rPh>
    <rPh sb="326" eb="329">
      <t>コンネンド</t>
    </rPh>
    <rPh sb="337" eb="339">
      <t>テイカ</t>
    </rPh>
    <rPh sb="349" eb="351">
      <t>ゾウガク</t>
    </rPh>
    <rPh sb="399" eb="401">
      <t>ゲンガク</t>
    </rPh>
    <rPh sb="426" eb="428">
      <t>シヨウ</t>
    </rPh>
    <rPh sb="428" eb="429">
      <t>リョウ</t>
    </rPh>
    <rPh sb="430" eb="432">
      <t>カイシュウ</t>
    </rPh>
    <rPh sb="435" eb="437">
      <t>ケイヒ</t>
    </rPh>
    <rPh sb="438" eb="440">
      <t>シヨウ</t>
    </rPh>
    <rPh sb="440" eb="441">
      <t>リョウ</t>
    </rPh>
    <rPh sb="442" eb="443">
      <t>マカナ</t>
    </rPh>
    <rPh sb="447" eb="449">
      <t>ジョウキョウ</t>
    </rPh>
    <rPh sb="457" eb="459">
      <t>オスイ</t>
    </rPh>
    <rPh sb="459" eb="461">
      <t>ショリ</t>
    </rPh>
    <rPh sb="461" eb="463">
      <t>ゲンカ</t>
    </rPh>
    <rPh sb="468" eb="470">
      <t>コンゴ</t>
    </rPh>
    <rPh sb="470" eb="472">
      <t>テイゲン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</si>
</sst>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7.0000000000000007E-2</c:v>
                </c:pt>
                <c:pt idx="1">
                  <c:v>0.1</c:v>
                </c:pt>
                <c:pt idx="2">
                  <c:v>0.15</c:v>
                </c:pt>
                <c:pt idx="3">
                  <c:v>0.27</c:v>
                </c:pt>
                <c:pt idx="4">
                  <c:v>0.38</c:v>
                </c:pt>
              </c:numCache>
            </c:numRef>
          </c:val>
          <c:extLst xmlns:c16r2="http://schemas.microsoft.com/office/drawing/2015/06/chart">
            <c:ext xmlns:c16="http://schemas.microsoft.com/office/drawing/2014/chart" uri="{C3380CC4-5D6E-409C-BE32-E72D297353CC}">
              <c16:uniqueId val="{00000000-5DB2-4755-8B63-32890EA61584}"/>
            </c:ext>
          </c:extLst>
        </c:ser>
        <c:dLbls>
          <c:showLegendKey val="0"/>
          <c:showVal val="0"/>
          <c:showCatName val="0"/>
          <c:showSerName val="0"/>
          <c:showPercent val="0"/>
          <c:showBubbleSize val="0"/>
        </c:dLbls>
        <c:gapWidth val="150"/>
        <c:axId val="362310176"/>
        <c:axId val="32181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5DB2-4755-8B63-32890EA61584}"/>
            </c:ext>
          </c:extLst>
        </c:ser>
        <c:dLbls>
          <c:showLegendKey val="0"/>
          <c:showVal val="0"/>
          <c:showCatName val="0"/>
          <c:showSerName val="0"/>
          <c:showPercent val="0"/>
          <c:showBubbleSize val="0"/>
        </c:dLbls>
        <c:marker val="1"/>
        <c:smooth val="0"/>
        <c:axId val="362310176"/>
        <c:axId val="321810712"/>
      </c:lineChart>
      <c:dateAx>
        <c:axId val="362310176"/>
        <c:scaling>
          <c:orientation val="minMax"/>
        </c:scaling>
        <c:delete val="1"/>
        <c:axPos val="b"/>
        <c:numFmt formatCode="ge" sourceLinked="1"/>
        <c:majorTickMark val="none"/>
        <c:minorTickMark val="none"/>
        <c:tickLblPos val="none"/>
        <c:crossAx val="321810712"/>
        <c:crosses val="autoZero"/>
        <c:auto val="1"/>
        <c:lblOffset val="100"/>
        <c:baseTimeUnit val="years"/>
      </c:dateAx>
      <c:valAx>
        <c:axId val="32181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35.619999999999997</c:v>
                </c:pt>
                <c:pt idx="1">
                  <c:v>38.75</c:v>
                </c:pt>
                <c:pt idx="2">
                  <c:v>38.19</c:v>
                </c:pt>
                <c:pt idx="3">
                  <c:v>37.08</c:v>
                </c:pt>
                <c:pt idx="4">
                  <c:v>36.380000000000003</c:v>
                </c:pt>
              </c:numCache>
            </c:numRef>
          </c:val>
          <c:extLst xmlns:c16r2="http://schemas.microsoft.com/office/drawing/2015/06/chart">
            <c:ext xmlns:c16="http://schemas.microsoft.com/office/drawing/2014/chart" uri="{C3380CC4-5D6E-409C-BE32-E72D297353CC}">
              <c16:uniqueId val="{00000000-E5B8-416A-95B9-D618C2582DB9}"/>
            </c:ext>
          </c:extLst>
        </c:ser>
        <c:dLbls>
          <c:showLegendKey val="0"/>
          <c:showVal val="0"/>
          <c:showCatName val="0"/>
          <c:showSerName val="0"/>
          <c:showPercent val="0"/>
          <c:showBubbleSize val="0"/>
        </c:dLbls>
        <c:gapWidth val="150"/>
        <c:axId val="364449728"/>
        <c:axId val="3644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E5B8-416A-95B9-D618C2582DB9}"/>
            </c:ext>
          </c:extLst>
        </c:ser>
        <c:dLbls>
          <c:showLegendKey val="0"/>
          <c:showVal val="0"/>
          <c:showCatName val="0"/>
          <c:showSerName val="0"/>
          <c:showPercent val="0"/>
          <c:showBubbleSize val="0"/>
        </c:dLbls>
        <c:marker val="1"/>
        <c:smooth val="0"/>
        <c:axId val="364449728"/>
        <c:axId val="364450120"/>
      </c:lineChart>
      <c:dateAx>
        <c:axId val="364449728"/>
        <c:scaling>
          <c:orientation val="minMax"/>
        </c:scaling>
        <c:delete val="1"/>
        <c:axPos val="b"/>
        <c:numFmt formatCode="ge" sourceLinked="1"/>
        <c:majorTickMark val="none"/>
        <c:minorTickMark val="none"/>
        <c:tickLblPos val="none"/>
        <c:crossAx val="364450120"/>
        <c:crosses val="autoZero"/>
        <c:auto val="1"/>
        <c:lblOffset val="100"/>
        <c:baseTimeUnit val="years"/>
      </c:dateAx>
      <c:valAx>
        <c:axId val="3644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88.49</c:v>
                </c:pt>
                <c:pt idx="1">
                  <c:v>88.33</c:v>
                </c:pt>
                <c:pt idx="2">
                  <c:v>88.48</c:v>
                </c:pt>
                <c:pt idx="3">
                  <c:v>88.26</c:v>
                </c:pt>
                <c:pt idx="4">
                  <c:v>87.97</c:v>
                </c:pt>
              </c:numCache>
            </c:numRef>
          </c:val>
          <c:extLst xmlns:c16r2="http://schemas.microsoft.com/office/drawing/2015/06/chart">
            <c:ext xmlns:c16="http://schemas.microsoft.com/office/drawing/2014/chart" uri="{C3380CC4-5D6E-409C-BE32-E72D297353CC}">
              <c16:uniqueId val="{00000000-1312-402B-B87C-F48366624D11}"/>
            </c:ext>
          </c:extLst>
        </c:ser>
        <c:dLbls>
          <c:showLegendKey val="0"/>
          <c:showVal val="0"/>
          <c:showCatName val="0"/>
          <c:showSerName val="0"/>
          <c:showPercent val="0"/>
          <c:showBubbleSize val="0"/>
        </c:dLbls>
        <c:gapWidth val="150"/>
        <c:axId val="364451296"/>
        <c:axId val="3644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1312-402B-B87C-F48366624D11}"/>
            </c:ext>
          </c:extLst>
        </c:ser>
        <c:dLbls>
          <c:showLegendKey val="0"/>
          <c:showVal val="0"/>
          <c:showCatName val="0"/>
          <c:showSerName val="0"/>
          <c:showPercent val="0"/>
          <c:showBubbleSize val="0"/>
        </c:dLbls>
        <c:marker val="1"/>
        <c:smooth val="0"/>
        <c:axId val="364451296"/>
        <c:axId val="364451688"/>
      </c:lineChart>
      <c:dateAx>
        <c:axId val="364451296"/>
        <c:scaling>
          <c:orientation val="minMax"/>
        </c:scaling>
        <c:delete val="1"/>
        <c:axPos val="b"/>
        <c:numFmt formatCode="ge" sourceLinked="1"/>
        <c:majorTickMark val="none"/>
        <c:minorTickMark val="none"/>
        <c:tickLblPos val="none"/>
        <c:crossAx val="364451688"/>
        <c:crosses val="autoZero"/>
        <c:auto val="1"/>
        <c:lblOffset val="100"/>
        <c:baseTimeUnit val="years"/>
      </c:dateAx>
      <c:valAx>
        <c:axId val="3644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120.36</c:v>
                </c:pt>
                <c:pt idx="1">
                  <c:v>120.9</c:v>
                </c:pt>
                <c:pt idx="2">
                  <c:v>110.06</c:v>
                </c:pt>
                <c:pt idx="3">
                  <c:v>113.21</c:v>
                </c:pt>
                <c:pt idx="4">
                  <c:v>120.95</c:v>
                </c:pt>
              </c:numCache>
            </c:numRef>
          </c:val>
          <c:extLst xmlns:c16r2="http://schemas.microsoft.com/office/drawing/2015/06/chart">
            <c:ext xmlns:c16="http://schemas.microsoft.com/office/drawing/2014/chart" uri="{C3380CC4-5D6E-409C-BE32-E72D297353CC}">
              <c16:uniqueId val="{00000000-F8F5-4D6C-95A3-55A009ED2F3C}"/>
            </c:ext>
          </c:extLst>
        </c:ser>
        <c:dLbls>
          <c:showLegendKey val="0"/>
          <c:showVal val="0"/>
          <c:showCatName val="0"/>
          <c:showSerName val="0"/>
          <c:showPercent val="0"/>
          <c:showBubbleSize val="0"/>
        </c:dLbls>
        <c:gapWidth val="150"/>
        <c:axId val="363412992"/>
        <c:axId val="3634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109.71</c:v>
                </c:pt>
                <c:pt idx="1">
                  <c:v>107.31</c:v>
                </c:pt>
                <c:pt idx="2">
                  <c:v>115.25</c:v>
                </c:pt>
                <c:pt idx="3">
                  <c:v>105.98</c:v>
                </c:pt>
                <c:pt idx="4">
                  <c:v>105.53</c:v>
                </c:pt>
              </c:numCache>
            </c:numRef>
          </c:val>
          <c:smooth val="0"/>
          <c:extLst xmlns:c16r2="http://schemas.microsoft.com/office/drawing/2015/06/chart">
            <c:ext xmlns:c16="http://schemas.microsoft.com/office/drawing/2014/chart" uri="{C3380CC4-5D6E-409C-BE32-E72D297353CC}">
              <c16:uniqueId val="{00000001-F8F5-4D6C-95A3-55A009ED2F3C}"/>
            </c:ext>
          </c:extLst>
        </c:ser>
        <c:dLbls>
          <c:showLegendKey val="0"/>
          <c:showVal val="0"/>
          <c:showCatName val="0"/>
          <c:showSerName val="0"/>
          <c:showPercent val="0"/>
          <c:showBubbleSize val="0"/>
        </c:dLbls>
        <c:marker val="1"/>
        <c:smooth val="0"/>
        <c:axId val="363412992"/>
        <c:axId val="363413376"/>
      </c:lineChart>
      <c:dateAx>
        <c:axId val="363412992"/>
        <c:scaling>
          <c:orientation val="minMax"/>
        </c:scaling>
        <c:delete val="1"/>
        <c:axPos val="b"/>
        <c:numFmt formatCode="ge" sourceLinked="1"/>
        <c:majorTickMark val="none"/>
        <c:minorTickMark val="none"/>
        <c:tickLblPos val="none"/>
        <c:crossAx val="363413376"/>
        <c:crosses val="autoZero"/>
        <c:auto val="1"/>
        <c:lblOffset val="100"/>
        <c:baseTimeUnit val="years"/>
      </c:dateAx>
      <c:valAx>
        <c:axId val="363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22.63</c:v>
                </c:pt>
                <c:pt idx="1">
                  <c:v>43.02</c:v>
                </c:pt>
                <c:pt idx="2">
                  <c:v>43.93</c:v>
                </c:pt>
                <c:pt idx="3">
                  <c:v>46.07</c:v>
                </c:pt>
                <c:pt idx="4">
                  <c:v>48.21</c:v>
                </c:pt>
              </c:numCache>
            </c:numRef>
          </c:val>
          <c:extLst xmlns:c16r2="http://schemas.microsoft.com/office/drawing/2015/06/chart">
            <c:ext xmlns:c16="http://schemas.microsoft.com/office/drawing/2014/chart" uri="{C3380CC4-5D6E-409C-BE32-E72D297353CC}">
              <c16:uniqueId val="{00000000-C1FC-43C5-B161-C0FFB8F03859}"/>
            </c:ext>
          </c:extLst>
        </c:ser>
        <c:dLbls>
          <c:showLegendKey val="0"/>
          <c:showVal val="0"/>
          <c:showCatName val="0"/>
          <c:showSerName val="0"/>
          <c:showPercent val="0"/>
          <c:showBubbleSize val="0"/>
        </c:dLbls>
        <c:gapWidth val="150"/>
        <c:axId val="363415152"/>
        <c:axId val="36341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20.43</c:v>
                </c:pt>
                <c:pt idx="1">
                  <c:v>33.46</c:v>
                </c:pt>
                <c:pt idx="2">
                  <c:v>30.5</c:v>
                </c:pt>
                <c:pt idx="3">
                  <c:v>27.12</c:v>
                </c:pt>
                <c:pt idx="4">
                  <c:v>29.5</c:v>
                </c:pt>
              </c:numCache>
            </c:numRef>
          </c:val>
          <c:smooth val="0"/>
          <c:extLst xmlns:c16r2="http://schemas.microsoft.com/office/drawing/2015/06/chart">
            <c:ext xmlns:c16="http://schemas.microsoft.com/office/drawing/2014/chart" uri="{C3380CC4-5D6E-409C-BE32-E72D297353CC}">
              <c16:uniqueId val="{00000001-C1FC-43C5-B161-C0FFB8F03859}"/>
            </c:ext>
          </c:extLst>
        </c:ser>
        <c:dLbls>
          <c:showLegendKey val="0"/>
          <c:showVal val="0"/>
          <c:showCatName val="0"/>
          <c:showSerName val="0"/>
          <c:showPercent val="0"/>
          <c:showBubbleSize val="0"/>
        </c:dLbls>
        <c:marker val="1"/>
        <c:smooth val="0"/>
        <c:axId val="363415152"/>
        <c:axId val="363415544"/>
      </c:lineChart>
      <c:dateAx>
        <c:axId val="363415152"/>
        <c:scaling>
          <c:orientation val="minMax"/>
        </c:scaling>
        <c:delete val="1"/>
        <c:axPos val="b"/>
        <c:numFmt formatCode="ge" sourceLinked="1"/>
        <c:majorTickMark val="none"/>
        <c:minorTickMark val="none"/>
        <c:tickLblPos val="none"/>
        <c:crossAx val="363415544"/>
        <c:crosses val="autoZero"/>
        <c:auto val="1"/>
        <c:lblOffset val="100"/>
        <c:baseTimeUnit val="years"/>
      </c:dateAx>
      <c:valAx>
        <c:axId val="36341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1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5.93</c:v>
                </c:pt>
                <c:pt idx="1">
                  <c:v>6.94</c:v>
                </c:pt>
                <c:pt idx="2">
                  <c:v>8.3800000000000008</c:v>
                </c:pt>
                <c:pt idx="3">
                  <c:v>10</c:v>
                </c:pt>
                <c:pt idx="4">
                  <c:v>11.61</c:v>
                </c:pt>
              </c:numCache>
            </c:numRef>
          </c:val>
          <c:extLst xmlns:c16r2="http://schemas.microsoft.com/office/drawing/2015/06/chart">
            <c:ext xmlns:c16="http://schemas.microsoft.com/office/drawing/2014/chart" uri="{C3380CC4-5D6E-409C-BE32-E72D297353CC}">
              <c16:uniqueId val="{00000000-7544-4FA9-B1A0-D069D7582984}"/>
            </c:ext>
          </c:extLst>
        </c:ser>
        <c:dLbls>
          <c:showLegendKey val="0"/>
          <c:showVal val="0"/>
          <c:showCatName val="0"/>
          <c:showSerName val="0"/>
          <c:showPercent val="0"/>
          <c:showBubbleSize val="0"/>
        </c:dLbls>
        <c:gapWidth val="150"/>
        <c:axId val="363416720"/>
        <c:axId val="36341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1.73</c:v>
                </c:pt>
                <c:pt idx="1">
                  <c:v>3.12</c:v>
                </c:pt>
                <c:pt idx="2">
                  <c:v>3</c:v>
                </c:pt>
                <c:pt idx="3">
                  <c:v>1.93</c:v>
                </c:pt>
                <c:pt idx="4">
                  <c:v>1.92</c:v>
                </c:pt>
              </c:numCache>
            </c:numRef>
          </c:val>
          <c:smooth val="0"/>
          <c:extLst xmlns:c16r2="http://schemas.microsoft.com/office/drawing/2015/06/chart">
            <c:ext xmlns:c16="http://schemas.microsoft.com/office/drawing/2014/chart" uri="{C3380CC4-5D6E-409C-BE32-E72D297353CC}">
              <c16:uniqueId val="{00000001-7544-4FA9-B1A0-D069D7582984}"/>
            </c:ext>
          </c:extLst>
        </c:ser>
        <c:dLbls>
          <c:showLegendKey val="0"/>
          <c:showVal val="0"/>
          <c:showCatName val="0"/>
          <c:showSerName val="0"/>
          <c:showPercent val="0"/>
          <c:showBubbleSize val="0"/>
        </c:dLbls>
        <c:marker val="1"/>
        <c:smooth val="0"/>
        <c:axId val="363416720"/>
        <c:axId val="363417112"/>
      </c:lineChart>
      <c:dateAx>
        <c:axId val="363416720"/>
        <c:scaling>
          <c:orientation val="minMax"/>
        </c:scaling>
        <c:delete val="1"/>
        <c:axPos val="b"/>
        <c:numFmt formatCode="ge" sourceLinked="1"/>
        <c:majorTickMark val="none"/>
        <c:minorTickMark val="none"/>
        <c:tickLblPos val="none"/>
        <c:crossAx val="363417112"/>
        <c:crosses val="autoZero"/>
        <c:auto val="1"/>
        <c:lblOffset val="100"/>
        <c:baseTimeUnit val="years"/>
      </c:dateAx>
      <c:valAx>
        <c:axId val="36341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45-4983-8385-3F62D20C9DAC}"/>
            </c:ext>
          </c:extLst>
        </c:ser>
        <c:dLbls>
          <c:showLegendKey val="0"/>
          <c:showVal val="0"/>
          <c:showCatName val="0"/>
          <c:showSerName val="0"/>
          <c:showPercent val="0"/>
          <c:showBubbleSize val="0"/>
        </c:dLbls>
        <c:gapWidth val="150"/>
        <c:axId val="364101296"/>
        <c:axId val="36410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67.930000000000007</c:v>
                </c:pt>
                <c:pt idx="1">
                  <c:v>24.54</c:v>
                </c:pt>
                <c:pt idx="2">
                  <c:v>19.440000000000001</c:v>
                </c:pt>
                <c:pt idx="3">
                  <c:v>41.15</c:v>
                </c:pt>
                <c:pt idx="4">
                  <c:v>39.08</c:v>
                </c:pt>
              </c:numCache>
            </c:numRef>
          </c:val>
          <c:smooth val="0"/>
          <c:extLst xmlns:c16r2="http://schemas.microsoft.com/office/drawing/2015/06/chart">
            <c:ext xmlns:c16="http://schemas.microsoft.com/office/drawing/2014/chart" uri="{C3380CC4-5D6E-409C-BE32-E72D297353CC}">
              <c16:uniqueId val="{00000001-D145-4983-8385-3F62D20C9DAC}"/>
            </c:ext>
          </c:extLst>
        </c:ser>
        <c:dLbls>
          <c:showLegendKey val="0"/>
          <c:showVal val="0"/>
          <c:showCatName val="0"/>
          <c:showSerName val="0"/>
          <c:showPercent val="0"/>
          <c:showBubbleSize val="0"/>
        </c:dLbls>
        <c:marker val="1"/>
        <c:smooth val="0"/>
        <c:axId val="364101296"/>
        <c:axId val="364101688"/>
      </c:lineChart>
      <c:dateAx>
        <c:axId val="364101296"/>
        <c:scaling>
          <c:orientation val="minMax"/>
        </c:scaling>
        <c:delete val="1"/>
        <c:axPos val="b"/>
        <c:numFmt formatCode="ge" sourceLinked="1"/>
        <c:majorTickMark val="none"/>
        <c:minorTickMark val="none"/>
        <c:tickLblPos val="none"/>
        <c:crossAx val="364101688"/>
        <c:crosses val="autoZero"/>
        <c:auto val="1"/>
        <c:lblOffset val="100"/>
        <c:baseTimeUnit val="years"/>
      </c:dateAx>
      <c:valAx>
        <c:axId val="3641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37.86</c:v>
                </c:pt>
                <c:pt idx="1">
                  <c:v>24.75</c:v>
                </c:pt>
                <c:pt idx="2">
                  <c:v>37.409999999999997</c:v>
                </c:pt>
                <c:pt idx="3">
                  <c:v>45.56</c:v>
                </c:pt>
                <c:pt idx="4">
                  <c:v>63.23</c:v>
                </c:pt>
              </c:numCache>
            </c:numRef>
          </c:val>
          <c:extLst xmlns:c16r2="http://schemas.microsoft.com/office/drawing/2015/06/chart">
            <c:ext xmlns:c16="http://schemas.microsoft.com/office/drawing/2014/chart" uri="{C3380CC4-5D6E-409C-BE32-E72D297353CC}">
              <c16:uniqueId val="{00000000-5393-4819-A321-0567AEEFFF30}"/>
            </c:ext>
          </c:extLst>
        </c:ser>
        <c:dLbls>
          <c:showLegendKey val="0"/>
          <c:showVal val="0"/>
          <c:showCatName val="0"/>
          <c:showSerName val="0"/>
          <c:showPercent val="0"/>
          <c:showBubbleSize val="0"/>
        </c:dLbls>
        <c:gapWidth val="150"/>
        <c:axId val="364102864"/>
        <c:axId val="3641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133.77000000000001</c:v>
                </c:pt>
                <c:pt idx="1">
                  <c:v>56.94</c:v>
                </c:pt>
                <c:pt idx="2">
                  <c:v>71.52</c:v>
                </c:pt>
                <c:pt idx="3">
                  <c:v>88.12</c:v>
                </c:pt>
                <c:pt idx="4">
                  <c:v>81.33</c:v>
                </c:pt>
              </c:numCache>
            </c:numRef>
          </c:val>
          <c:smooth val="0"/>
          <c:extLst xmlns:c16r2="http://schemas.microsoft.com/office/drawing/2015/06/chart">
            <c:ext xmlns:c16="http://schemas.microsoft.com/office/drawing/2014/chart" uri="{C3380CC4-5D6E-409C-BE32-E72D297353CC}">
              <c16:uniqueId val="{00000001-5393-4819-A321-0567AEEFFF30}"/>
            </c:ext>
          </c:extLst>
        </c:ser>
        <c:dLbls>
          <c:showLegendKey val="0"/>
          <c:showVal val="0"/>
          <c:showCatName val="0"/>
          <c:showSerName val="0"/>
          <c:showPercent val="0"/>
          <c:showBubbleSize val="0"/>
        </c:dLbls>
        <c:marker val="1"/>
        <c:smooth val="0"/>
        <c:axId val="364102864"/>
        <c:axId val="364103256"/>
      </c:lineChart>
      <c:dateAx>
        <c:axId val="364102864"/>
        <c:scaling>
          <c:orientation val="minMax"/>
        </c:scaling>
        <c:delete val="1"/>
        <c:axPos val="b"/>
        <c:numFmt formatCode="ge" sourceLinked="1"/>
        <c:majorTickMark val="none"/>
        <c:minorTickMark val="none"/>
        <c:tickLblPos val="none"/>
        <c:crossAx val="364103256"/>
        <c:crosses val="autoZero"/>
        <c:auto val="1"/>
        <c:lblOffset val="100"/>
        <c:baseTimeUnit val="years"/>
      </c:dateAx>
      <c:valAx>
        <c:axId val="3641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817.94</c:v>
                </c:pt>
                <c:pt idx="1">
                  <c:v>775.52</c:v>
                </c:pt>
                <c:pt idx="2">
                  <c:v>741.2</c:v>
                </c:pt>
                <c:pt idx="3">
                  <c:v>710.34</c:v>
                </c:pt>
                <c:pt idx="4">
                  <c:v>651.16</c:v>
                </c:pt>
              </c:numCache>
            </c:numRef>
          </c:val>
          <c:extLst xmlns:c16r2="http://schemas.microsoft.com/office/drawing/2015/06/chart">
            <c:ext xmlns:c16="http://schemas.microsoft.com/office/drawing/2014/chart" uri="{C3380CC4-5D6E-409C-BE32-E72D297353CC}">
              <c16:uniqueId val="{00000000-D961-40EC-91A1-BA77B088AB7D}"/>
            </c:ext>
          </c:extLst>
        </c:ser>
        <c:dLbls>
          <c:showLegendKey val="0"/>
          <c:showVal val="0"/>
          <c:showCatName val="0"/>
          <c:showSerName val="0"/>
          <c:showPercent val="0"/>
          <c:showBubbleSize val="0"/>
        </c:dLbls>
        <c:gapWidth val="150"/>
        <c:axId val="364104432"/>
        <c:axId val="36410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D961-40EC-91A1-BA77B088AB7D}"/>
            </c:ext>
          </c:extLst>
        </c:ser>
        <c:dLbls>
          <c:showLegendKey val="0"/>
          <c:showVal val="0"/>
          <c:showCatName val="0"/>
          <c:showSerName val="0"/>
          <c:showPercent val="0"/>
          <c:showBubbleSize val="0"/>
        </c:dLbls>
        <c:marker val="1"/>
        <c:smooth val="0"/>
        <c:axId val="364104432"/>
        <c:axId val="364104824"/>
      </c:lineChart>
      <c:dateAx>
        <c:axId val="364104432"/>
        <c:scaling>
          <c:orientation val="minMax"/>
        </c:scaling>
        <c:delete val="1"/>
        <c:axPos val="b"/>
        <c:numFmt formatCode="ge" sourceLinked="1"/>
        <c:majorTickMark val="none"/>
        <c:minorTickMark val="none"/>
        <c:tickLblPos val="none"/>
        <c:crossAx val="364104824"/>
        <c:crosses val="autoZero"/>
        <c:auto val="1"/>
        <c:lblOffset val="100"/>
        <c:baseTimeUnit val="years"/>
      </c:dateAx>
      <c:valAx>
        <c:axId val="36410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122.68</c:v>
                </c:pt>
                <c:pt idx="4">
                  <c:v>100</c:v>
                </c:pt>
              </c:numCache>
            </c:numRef>
          </c:val>
          <c:extLst xmlns:c16r2="http://schemas.microsoft.com/office/drawing/2015/06/chart">
            <c:ext xmlns:c16="http://schemas.microsoft.com/office/drawing/2014/chart" uri="{C3380CC4-5D6E-409C-BE32-E72D297353CC}">
              <c16:uniqueId val="{00000000-C69D-40C8-A30D-1D5B94D176DE}"/>
            </c:ext>
          </c:extLst>
        </c:ser>
        <c:dLbls>
          <c:showLegendKey val="0"/>
          <c:showVal val="0"/>
          <c:showCatName val="0"/>
          <c:showSerName val="0"/>
          <c:showPercent val="0"/>
          <c:showBubbleSize val="0"/>
        </c:dLbls>
        <c:gapWidth val="150"/>
        <c:axId val="363930616"/>
        <c:axId val="3639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C69D-40C8-A30D-1D5B94D176DE}"/>
            </c:ext>
          </c:extLst>
        </c:ser>
        <c:dLbls>
          <c:showLegendKey val="0"/>
          <c:showVal val="0"/>
          <c:showCatName val="0"/>
          <c:showSerName val="0"/>
          <c:showPercent val="0"/>
          <c:showBubbleSize val="0"/>
        </c:dLbls>
        <c:marker val="1"/>
        <c:smooth val="0"/>
        <c:axId val="363930616"/>
        <c:axId val="363931008"/>
      </c:lineChart>
      <c:dateAx>
        <c:axId val="363930616"/>
        <c:scaling>
          <c:orientation val="minMax"/>
        </c:scaling>
        <c:delete val="1"/>
        <c:axPos val="b"/>
        <c:numFmt formatCode="ge" sourceLinked="1"/>
        <c:majorTickMark val="none"/>
        <c:minorTickMark val="none"/>
        <c:tickLblPos val="none"/>
        <c:crossAx val="363931008"/>
        <c:crosses val="autoZero"/>
        <c:auto val="1"/>
        <c:lblOffset val="100"/>
        <c:baseTimeUnit val="years"/>
      </c:dateAx>
      <c:valAx>
        <c:axId val="3639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3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164.36</c:v>
                </c:pt>
                <c:pt idx="1">
                  <c:v>163.55000000000001</c:v>
                </c:pt>
                <c:pt idx="2">
                  <c:v>164.45</c:v>
                </c:pt>
                <c:pt idx="3">
                  <c:v>135.08000000000001</c:v>
                </c:pt>
                <c:pt idx="4">
                  <c:v>165.93</c:v>
                </c:pt>
              </c:numCache>
            </c:numRef>
          </c:val>
          <c:extLst xmlns:c16r2="http://schemas.microsoft.com/office/drawing/2015/06/chart">
            <c:ext xmlns:c16="http://schemas.microsoft.com/office/drawing/2014/chart" uri="{C3380CC4-5D6E-409C-BE32-E72D297353CC}">
              <c16:uniqueId val="{00000000-CA8A-4D6D-8BFF-60172BB4007D}"/>
            </c:ext>
          </c:extLst>
        </c:ser>
        <c:dLbls>
          <c:showLegendKey val="0"/>
          <c:showVal val="0"/>
          <c:showCatName val="0"/>
          <c:showSerName val="0"/>
          <c:showPercent val="0"/>
          <c:showBubbleSize val="0"/>
        </c:dLbls>
        <c:gapWidth val="150"/>
        <c:axId val="363932184"/>
        <c:axId val="3639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CA8A-4D6D-8BFF-60172BB4007D}"/>
            </c:ext>
          </c:extLst>
        </c:ser>
        <c:dLbls>
          <c:showLegendKey val="0"/>
          <c:showVal val="0"/>
          <c:showCatName val="0"/>
          <c:showSerName val="0"/>
          <c:showPercent val="0"/>
          <c:showBubbleSize val="0"/>
        </c:dLbls>
        <c:marker val="1"/>
        <c:smooth val="0"/>
        <c:axId val="363932184"/>
        <c:axId val="363932576"/>
      </c:lineChart>
      <c:dateAx>
        <c:axId val="363932184"/>
        <c:scaling>
          <c:orientation val="minMax"/>
        </c:scaling>
        <c:delete val="1"/>
        <c:axPos val="b"/>
        <c:numFmt formatCode="ge" sourceLinked="1"/>
        <c:majorTickMark val="none"/>
        <c:minorTickMark val="none"/>
        <c:tickLblPos val="none"/>
        <c:crossAx val="363932576"/>
        <c:crosses val="autoZero"/>
        <c:auto val="1"/>
        <c:lblOffset val="100"/>
        <c:baseTimeUnit val="years"/>
      </c:dateAx>
      <c:valAx>
        <c:axId val="3639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3" zoomScale="70" zoomScaleNormal="70" workbookViewId="0">
      <selection activeCell="BG38" sqref="BG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熱海市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37510</v>
      </c>
      <c r="AM8" s="50"/>
      <c r="AN8" s="50"/>
      <c r="AO8" s="50"/>
      <c r="AP8" s="50"/>
      <c r="AQ8" s="50"/>
      <c r="AR8" s="50"/>
      <c r="AS8" s="50"/>
      <c r="AT8" s="45">
        <f>データ!T6</f>
        <v>61.78</v>
      </c>
      <c r="AU8" s="45"/>
      <c r="AV8" s="45"/>
      <c r="AW8" s="45"/>
      <c r="AX8" s="45"/>
      <c r="AY8" s="45"/>
      <c r="AZ8" s="45"/>
      <c r="BA8" s="45"/>
      <c r="BB8" s="45">
        <f>データ!U6</f>
        <v>607.15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70.900000000000006</v>
      </c>
      <c r="J10" s="45"/>
      <c r="K10" s="45"/>
      <c r="L10" s="45"/>
      <c r="M10" s="45"/>
      <c r="N10" s="45"/>
      <c r="O10" s="45"/>
      <c r="P10" s="45">
        <f>データ!P6</f>
        <v>67.37</v>
      </c>
      <c r="Q10" s="45"/>
      <c r="R10" s="45"/>
      <c r="S10" s="45"/>
      <c r="T10" s="45"/>
      <c r="U10" s="45"/>
      <c r="V10" s="45"/>
      <c r="W10" s="45">
        <f>データ!Q6</f>
        <v>101.93</v>
      </c>
      <c r="X10" s="45"/>
      <c r="Y10" s="45"/>
      <c r="Z10" s="45"/>
      <c r="AA10" s="45"/>
      <c r="AB10" s="45"/>
      <c r="AC10" s="45"/>
      <c r="AD10" s="50">
        <f>データ!R6</f>
        <v>3025</v>
      </c>
      <c r="AE10" s="50"/>
      <c r="AF10" s="50"/>
      <c r="AG10" s="50"/>
      <c r="AH10" s="50"/>
      <c r="AI10" s="50"/>
      <c r="AJ10" s="50"/>
      <c r="AK10" s="2"/>
      <c r="AL10" s="50">
        <f>データ!V6</f>
        <v>25078</v>
      </c>
      <c r="AM10" s="50"/>
      <c r="AN10" s="50"/>
      <c r="AO10" s="50"/>
      <c r="AP10" s="50"/>
      <c r="AQ10" s="50"/>
      <c r="AR10" s="50"/>
      <c r="AS10" s="50"/>
      <c r="AT10" s="45">
        <f>データ!W6</f>
        <v>7.78</v>
      </c>
      <c r="AU10" s="45"/>
      <c r="AV10" s="45"/>
      <c r="AW10" s="45"/>
      <c r="AX10" s="45"/>
      <c r="AY10" s="45"/>
      <c r="AZ10" s="45"/>
      <c r="BA10" s="45"/>
      <c r="BB10" s="45">
        <f>データ!X6</f>
        <v>3223.39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ylEadv/h/sUt4OJKy/wQmbJx+s8OgbUrrWo8Wmac/v+r2xSktUIe8IeGfHYxrB9wbsPbdb1EYt8tjNl/mLrQ==" saltValue="JrUzL9/zLePgKIyWYq386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222054</v>
      </c>
      <c r="D6" s="33">
        <f t="shared" si="3"/>
        <v>46</v>
      </c>
      <c r="E6" s="33">
        <f t="shared" si="3"/>
        <v>17</v>
      </c>
      <c r="F6" s="33">
        <f t="shared" si="3"/>
        <v>1</v>
      </c>
      <c r="G6" s="33">
        <f t="shared" si="3"/>
        <v>0</v>
      </c>
      <c r="H6" s="33" t="str">
        <f t="shared" si="3"/>
        <v>静岡県　熱海市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70.900000000000006</v>
      </c>
      <c r="P6" s="34">
        <f t="shared" si="3"/>
        <v>67.37</v>
      </c>
      <c r="Q6" s="34">
        <f t="shared" si="3"/>
        <v>101.93</v>
      </c>
      <c r="R6" s="34">
        <f t="shared" si="3"/>
        <v>3025</v>
      </c>
      <c r="S6" s="34">
        <f t="shared" si="3"/>
        <v>37510</v>
      </c>
      <c r="T6" s="34">
        <f t="shared" si="3"/>
        <v>61.78</v>
      </c>
      <c r="U6" s="34">
        <f t="shared" si="3"/>
        <v>607.15</v>
      </c>
      <c r="V6" s="34">
        <f t="shared" si="3"/>
        <v>25078</v>
      </c>
      <c r="W6" s="34">
        <f t="shared" si="3"/>
        <v>7.78</v>
      </c>
      <c r="X6" s="34">
        <f t="shared" si="3"/>
        <v>3223.39</v>
      </c>
      <c r="Y6" s="35">
        <f>IF(Y7="",NA(),Y7)</f>
        <v>120.36</v>
      </c>
      <c r="Z6" s="35">
        <f t="shared" ref="Z6:AH6" si="4">IF(Z7="",NA(),Z7)</f>
        <v>120.9</v>
      </c>
      <c r="AA6" s="35">
        <f t="shared" si="4"/>
        <v>110.06</v>
      </c>
      <c r="AB6" s="35">
        <f t="shared" si="4"/>
        <v>113.21</v>
      </c>
      <c r="AC6" s="35">
        <f t="shared" si="4"/>
        <v>120.95</v>
      </c>
      <c r="AD6" s="35">
        <f t="shared" si="4"/>
        <v>109.71</v>
      </c>
      <c r="AE6" s="35">
        <f t="shared" si="4"/>
        <v>107.31</v>
      </c>
      <c r="AF6" s="35">
        <f t="shared" si="4"/>
        <v>115.25</v>
      </c>
      <c r="AG6" s="35">
        <f t="shared" si="4"/>
        <v>105.98</v>
      </c>
      <c r="AH6" s="35">
        <f t="shared" si="4"/>
        <v>105.53</v>
      </c>
      <c r="AI6" s="34" t="str">
        <f>IF(AI7="","",IF(AI7="-","【-】","【"&amp;SUBSTITUTE(TEXT(AI7,"#,##0.00"),"-","△")&amp;"】"))</f>
        <v>【108.80】</v>
      </c>
      <c r="AJ6" s="34">
        <f>IF(AJ7="",NA(),AJ7)</f>
        <v>0</v>
      </c>
      <c r="AK6" s="34">
        <f t="shared" ref="AK6:AS6" si="5">IF(AK7="",NA(),AK7)</f>
        <v>0</v>
      </c>
      <c r="AL6" s="34">
        <f t="shared" si="5"/>
        <v>0</v>
      </c>
      <c r="AM6" s="34">
        <f t="shared" si="5"/>
        <v>0</v>
      </c>
      <c r="AN6" s="34">
        <f t="shared" si="5"/>
        <v>0</v>
      </c>
      <c r="AO6" s="35">
        <f t="shared" si="5"/>
        <v>67.930000000000007</v>
      </c>
      <c r="AP6" s="35">
        <f t="shared" si="5"/>
        <v>24.54</v>
      </c>
      <c r="AQ6" s="35">
        <f t="shared" si="5"/>
        <v>19.440000000000001</v>
      </c>
      <c r="AR6" s="35">
        <f t="shared" si="5"/>
        <v>41.15</v>
      </c>
      <c r="AS6" s="35">
        <f t="shared" si="5"/>
        <v>39.08</v>
      </c>
      <c r="AT6" s="34" t="str">
        <f>IF(AT7="","",IF(AT7="-","【-】","【"&amp;SUBSTITUTE(TEXT(AT7,"#,##0.00"),"-","△")&amp;"】"))</f>
        <v>【4.27】</v>
      </c>
      <c r="AU6" s="35">
        <f>IF(AU7="",NA(),AU7)</f>
        <v>37.86</v>
      </c>
      <c r="AV6" s="35">
        <f t="shared" ref="AV6:BD6" si="6">IF(AV7="",NA(),AV7)</f>
        <v>24.75</v>
      </c>
      <c r="AW6" s="35">
        <f t="shared" si="6"/>
        <v>37.409999999999997</v>
      </c>
      <c r="AX6" s="35">
        <f t="shared" si="6"/>
        <v>45.56</v>
      </c>
      <c r="AY6" s="35">
        <f t="shared" si="6"/>
        <v>63.23</v>
      </c>
      <c r="AZ6" s="35">
        <f t="shared" si="6"/>
        <v>133.77000000000001</v>
      </c>
      <c r="BA6" s="35">
        <f t="shared" si="6"/>
        <v>56.94</v>
      </c>
      <c r="BB6" s="35">
        <f t="shared" si="6"/>
        <v>71.52</v>
      </c>
      <c r="BC6" s="35">
        <f t="shared" si="6"/>
        <v>88.12</v>
      </c>
      <c r="BD6" s="35">
        <f t="shared" si="6"/>
        <v>81.33</v>
      </c>
      <c r="BE6" s="34" t="str">
        <f>IF(BE7="","",IF(BE7="-","【-】","【"&amp;SUBSTITUTE(TEXT(BE7,"#,##0.00"),"-","△")&amp;"】"))</f>
        <v>【66.41】</v>
      </c>
      <c r="BF6" s="35">
        <f>IF(BF7="",NA(),BF7)</f>
        <v>817.94</v>
      </c>
      <c r="BG6" s="35">
        <f t="shared" ref="BG6:BO6" si="7">IF(BG7="",NA(),BG7)</f>
        <v>775.52</v>
      </c>
      <c r="BH6" s="35">
        <f t="shared" si="7"/>
        <v>741.2</v>
      </c>
      <c r="BI6" s="35">
        <f t="shared" si="7"/>
        <v>710.34</v>
      </c>
      <c r="BJ6" s="35">
        <f t="shared" si="7"/>
        <v>651.16</v>
      </c>
      <c r="BK6" s="35">
        <f t="shared" si="7"/>
        <v>739.53</v>
      </c>
      <c r="BL6" s="35">
        <f t="shared" si="7"/>
        <v>721.06</v>
      </c>
      <c r="BM6" s="35">
        <f t="shared" si="7"/>
        <v>862.87</v>
      </c>
      <c r="BN6" s="35">
        <f t="shared" si="7"/>
        <v>716.96</v>
      </c>
      <c r="BO6" s="35">
        <f t="shared" si="7"/>
        <v>799.11</v>
      </c>
      <c r="BP6" s="34" t="str">
        <f>IF(BP7="","",IF(BP7="-","【-】","【"&amp;SUBSTITUTE(TEXT(BP7,"#,##0.00"),"-","△")&amp;"】"))</f>
        <v>【707.33】</v>
      </c>
      <c r="BQ6" s="35">
        <f>IF(BQ7="",NA(),BQ7)</f>
        <v>100</v>
      </c>
      <c r="BR6" s="35">
        <f t="shared" ref="BR6:BZ6" si="8">IF(BR7="",NA(),BR7)</f>
        <v>100</v>
      </c>
      <c r="BS6" s="35">
        <f t="shared" si="8"/>
        <v>100</v>
      </c>
      <c r="BT6" s="35">
        <f t="shared" si="8"/>
        <v>122.68</v>
      </c>
      <c r="BU6" s="35">
        <f t="shared" si="8"/>
        <v>100</v>
      </c>
      <c r="BV6" s="35">
        <f t="shared" si="8"/>
        <v>84.05</v>
      </c>
      <c r="BW6" s="35">
        <f t="shared" si="8"/>
        <v>84.86</v>
      </c>
      <c r="BX6" s="35">
        <f t="shared" si="8"/>
        <v>85.39</v>
      </c>
      <c r="BY6" s="35">
        <f t="shared" si="8"/>
        <v>88.09</v>
      </c>
      <c r="BZ6" s="35">
        <f t="shared" si="8"/>
        <v>87.69</v>
      </c>
      <c r="CA6" s="34" t="str">
        <f>IF(CA7="","",IF(CA7="-","【-】","【"&amp;SUBSTITUTE(TEXT(CA7,"#,##0.00"),"-","△")&amp;"】"))</f>
        <v>【101.26】</v>
      </c>
      <c r="CB6" s="35">
        <f>IF(CB7="",NA(),CB7)</f>
        <v>164.36</v>
      </c>
      <c r="CC6" s="35">
        <f t="shared" ref="CC6:CK6" si="9">IF(CC7="",NA(),CC7)</f>
        <v>163.55000000000001</v>
      </c>
      <c r="CD6" s="35">
        <f t="shared" si="9"/>
        <v>164.45</v>
      </c>
      <c r="CE6" s="35">
        <f t="shared" si="9"/>
        <v>135.08000000000001</v>
      </c>
      <c r="CF6" s="35">
        <f t="shared" si="9"/>
        <v>165.93</v>
      </c>
      <c r="CG6" s="35">
        <f t="shared" si="9"/>
        <v>190.12</v>
      </c>
      <c r="CH6" s="35">
        <f t="shared" si="9"/>
        <v>188.14</v>
      </c>
      <c r="CI6" s="35">
        <f t="shared" si="9"/>
        <v>188.79</v>
      </c>
      <c r="CJ6" s="35">
        <f t="shared" si="9"/>
        <v>181.8</v>
      </c>
      <c r="CK6" s="35">
        <f t="shared" si="9"/>
        <v>180.07</v>
      </c>
      <c r="CL6" s="34" t="str">
        <f>IF(CL7="","",IF(CL7="-","【-】","【"&amp;SUBSTITUTE(TEXT(CL7,"#,##0.00"),"-","△")&amp;"】"))</f>
        <v>【136.39】</v>
      </c>
      <c r="CM6" s="35">
        <f>IF(CM7="",NA(),CM7)</f>
        <v>35.619999999999997</v>
      </c>
      <c r="CN6" s="35">
        <f t="shared" ref="CN6:CV6" si="10">IF(CN7="",NA(),CN7)</f>
        <v>38.75</v>
      </c>
      <c r="CO6" s="35">
        <f t="shared" si="10"/>
        <v>38.19</v>
      </c>
      <c r="CP6" s="35">
        <f t="shared" si="10"/>
        <v>37.08</v>
      </c>
      <c r="CQ6" s="35">
        <f t="shared" si="10"/>
        <v>36.380000000000003</v>
      </c>
      <c r="CR6" s="35">
        <f t="shared" si="10"/>
        <v>63.6</v>
      </c>
      <c r="CS6" s="35">
        <f t="shared" si="10"/>
        <v>64.23</v>
      </c>
      <c r="CT6" s="35">
        <f t="shared" si="10"/>
        <v>59.4</v>
      </c>
      <c r="CU6" s="35">
        <f t="shared" si="10"/>
        <v>59.35</v>
      </c>
      <c r="CV6" s="35">
        <f t="shared" si="10"/>
        <v>58.4</v>
      </c>
      <c r="CW6" s="34" t="str">
        <f>IF(CW7="","",IF(CW7="-","【-】","【"&amp;SUBSTITUTE(TEXT(CW7,"#,##0.00"),"-","△")&amp;"】"))</f>
        <v>【60.13】</v>
      </c>
      <c r="CX6" s="35">
        <f>IF(CX7="",NA(),CX7)</f>
        <v>88.49</v>
      </c>
      <c r="CY6" s="35">
        <f t="shared" ref="CY6:DG6" si="11">IF(CY7="",NA(),CY7)</f>
        <v>88.33</v>
      </c>
      <c r="CZ6" s="35">
        <f t="shared" si="11"/>
        <v>88.48</v>
      </c>
      <c r="DA6" s="35">
        <f t="shared" si="11"/>
        <v>88.26</v>
      </c>
      <c r="DB6" s="35">
        <f t="shared" si="11"/>
        <v>87.97</v>
      </c>
      <c r="DC6" s="35">
        <f t="shared" si="11"/>
        <v>90.98</v>
      </c>
      <c r="DD6" s="35">
        <f t="shared" si="11"/>
        <v>90.22</v>
      </c>
      <c r="DE6" s="35">
        <f t="shared" si="11"/>
        <v>89.81</v>
      </c>
      <c r="DF6" s="35">
        <f t="shared" si="11"/>
        <v>89.88</v>
      </c>
      <c r="DG6" s="35">
        <f t="shared" si="11"/>
        <v>89.68</v>
      </c>
      <c r="DH6" s="34" t="str">
        <f>IF(DH7="","",IF(DH7="-","【-】","【"&amp;SUBSTITUTE(TEXT(DH7,"#,##0.00"),"-","△")&amp;"】"))</f>
        <v>【95.06】</v>
      </c>
      <c r="DI6" s="35">
        <f>IF(DI7="",NA(),DI7)</f>
        <v>22.63</v>
      </c>
      <c r="DJ6" s="35">
        <f t="shared" ref="DJ6:DR6" si="12">IF(DJ7="",NA(),DJ7)</f>
        <v>43.02</v>
      </c>
      <c r="DK6" s="35">
        <f t="shared" si="12"/>
        <v>43.93</v>
      </c>
      <c r="DL6" s="35">
        <f t="shared" si="12"/>
        <v>46.07</v>
      </c>
      <c r="DM6" s="35">
        <f t="shared" si="12"/>
        <v>48.21</v>
      </c>
      <c r="DN6" s="35">
        <f t="shared" si="12"/>
        <v>20.43</v>
      </c>
      <c r="DO6" s="35">
        <f t="shared" si="12"/>
        <v>33.46</v>
      </c>
      <c r="DP6" s="35">
        <f t="shared" si="12"/>
        <v>30.5</v>
      </c>
      <c r="DQ6" s="35">
        <f t="shared" si="12"/>
        <v>27.12</v>
      </c>
      <c r="DR6" s="35">
        <f t="shared" si="12"/>
        <v>29.5</v>
      </c>
      <c r="DS6" s="34" t="str">
        <f>IF(DS7="","",IF(DS7="-","【-】","【"&amp;SUBSTITUTE(TEXT(DS7,"#,##0.00"),"-","△")&amp;"】"))</f>
        <v>【38.13】</v>
      </c>
      <c r="DT6" s="35">
        <f>IF(DT7="",NA(),DT7)</f>
        <v>5.93</v>
      </c>
      <c r="DU6" s="35">
        <f t="shared" ref="DU6:EC6" si="13">IF(DU7="",NA(),DU7)</f>
        <v>6.94</v>
      </c>
      <c r="DV6" s="35">
        <f t="shared" si="13"/>
        <v>8.3800000000000008</v>
      </c>
      <c r="DW6" s="35">
        <f t="shared" si="13"/>
        <v>10</v>
      </c>
      <c r="DX6" s="35">
        <f t="shared" si="13"/>
        <v>11.61</v>
      </c>
      <c r="DY6" s="35">
        <f t="shared" si="13"/>
        <v>1.73</v>
      </c>
      <c r="DZ6" s="35">
        <f t="shared" si="13"/>
        <v>3.12</v>
      </c>
      <c r="EA6" s="35">
        <f t="shared" si="13"/>
        <v>3</v>
      </c>
      <c r="EB6" s="35">
        <f t="shared" si="13"/>
        <v>1.93</v>
      </c>
      <c r="EC6" s="35">
        <f t="shared" si="13"/>
        <v>1.92</v>
      </c>
      <c r="ED6" s="34" t="str">
        <f>IF(ED7="","",IF(ED7="-","【-】","【"&amp;SUBSTITUTE(TEXT(ED7,"#,##0.00"),"-","△")&amp;"】"))</f>
        <v>【5.37】</v>
      </c>
      <c r="EE6" s="35">
        <f>IF(EE7="",NA(),EE7)</f>
        <v>7.0000000000000007E-2</v>
      </c>
      <c r="EF6" s="35">
        <f t="shared" ref="EF6:EN6" si="14">IF(EF7="",NA(),EF7)</f>
        <v>0.1</v>
      </c>
      <c r="EG6" s="35">
        <f t="shared" si="14"/>
        <v>0.15</v>
      </c>
      <c r="EH6" s="35">
        <f t="shared" si="14"/>
        <v>0.27</v>
      </c>
      <c r="EI6" s="35">
        <f t="shared" si="14"/>
        <v>0.38</v>
      </c>
      <c r="EJ6" s="35">
        <f t="shared" si="14"/>
        <v>0.15</v>
      </c>
      <c r="EK6" s="35">
        <f t="shared" si="14"/>
        <v>0.11</v>
      </c>
      <c r="EL6" s="35">
        <f t="shared" si="14"/>
        <v>0.09</v>
      </c>
      <c r="EM6" s="35">
        <f t="shared" si="14"/>
        <v>0.19</v>
      </c>
      <c r="EN6" s="35">
        <f t="shared" si="14"/>
        <v>0.23</v>
      </c>
      <c r="EO6" s="34" t="str">
        <f>IF(EO7="","",IF(EO7="-","【-】","【"&amp;SUBSTITUTE(TEXT(EO7,"#,##0.00"),"-","△")&amp;"】"))</f>
        <v>【0.23】</v>
      </c>
    </row>
    <row r="7" spans="1:148" s="36" customFormat="1" x14ac:dyDescent="0.15">
      <c r="A7" s="28"/>
      <c r="B7" s="37">
        <v>2017</v>
      </c>
      <c r="C7" s="37">
        <v>222054</v>
      </c>
      <c r="D7" s="37">
        <v>46</v>
      </c>
      <c r="E7" s="37">
        <v>17</v>
      </c>
      <c r="F7" s="37">
        <v>1</v>
      </c>
      <c r="G7" s="37">
        <v>0</v>
      </c>
      <c r="H7" s="37" t="s">
        <v>108</v>
      </c>
      <c r="I7" s="37" t="s">
        <v>109</v>
      </c>
      <c r="J7" s="37" t="s">
        <v>110</v>
      </c>
      <c r="K7" s="37" t="s">
        <v>111</v>
      </c>
      <c r="L7" s="37" t="s">
        <v>112</v>
      </c>
      <c r="M7" s="37" t="s">
        <v>113</v>
      </c>
      <c r="N7" s="38" t="s">
        <v>114</v>
      </c>
      <c r="O7" s="38">
        <v>70.900000000000006</v>
      </c>
      <c r="P7" s="38">
        <v>67.37</v>
      </c>
      <c r="Q7" s="38">
        <v>101.93</v>
      </c>
      <c r="R7" s="38">
        <v>3025</v>
      </c>
      <c r="S7" s="38">
        <v>37510</v>
      </c>
      <c r="T7" s="38">
        <v>61.78</v>
      </c>
      <c r="U7" s="38">
        <v>607.15</v>
      </c>
      <c r="V7" s="38">
        <v>25078</v>
      </c>
      <c r="W7" s="38">
        <v>7.78</v>
      </c>
      <c r="X7" s="38">
        <v>3223.39</v>
      </c>
      <c r="Y7" s="38">
        <v>120.36</v>
      </c>
      <c r="Z7" s="38">
        <v>120.9</v>
      </c>
      <c r="AA7" s="38">
        <v>110.06</v>
      </c>
      <c r="AB7" s="38">
        <v>113.21</v>
      </c>
      <c r="AC7" s="38">
        <v>120.95</v>
      </c>
      <c r="AD7" s="38">
        <v>109.71</v>
      </c>
      <c r="AE7" s="38">
        <v>107.31</v>
      </c>
      <c r="AF7" s="38">
        <v>115.25</v>
      </c>
      <c r="AG7" s="38">
        <v>105.98</v>
      </c>
      <c r="AH7" s="38">
        <v>105.53</v>
      </c>
      <c r="AI7" s="38">
        <v>108.8</v>
      </c>
      <c r="AJ7" s="38">
        <v>0</v>
      </c>
      <c r="AK7" s="38">
        <v>0</v>
      </c>
      <c r="AL7" s="38">
        <v>0</v>
      </c>
      <c r="AM7" s="38">
        <v>0</v>
      </c>
      <c r="AN7" s="38">
        <v>0</v>
      </c>
      <c r="AO7" s="38">
        <v>67.930000000000007</v>
      </c>
      <c r="AP7" s="38">
        <v>24.54</v>
      </c>
      <c r="AQ7" s="38">
        <v>19.440000000000001</v>
      </c>
      <c r="AR7" s="38">
        <v>41.15</v>
      </c>
      <c r="AS7" s="38">
        <v>39.08</v>
      </c>
      <c r="AT7" s="38">
        <v>4.2699999999999996</v>
      </c>
      <c r="AU7" s="38">
        <v>37.86</v>
      </c>
      <c r="AV7" s="38">
        <v>24.75</v>
      </c>
      <c r="AW7" s="38">
        <v>37.409999999999997</v>
      </c>
      <c r="AX7" s="38">
        <v>45.56</v>
      </c>
      <c r="AY7" s="38">
        <v>63.23</v>
      </c>
      <c r="AZ7" s="38">
        <v>133.77000000000001</v>
      </c>
      <c r="BA7" s="38">
        <v>56.94</v>
      </c>
      <c r="BB7" s="38">
        <v>71.52</v>
      </c>
      <c r="BC7" s="38">
        <v>88.12</v>
      </c>
      <c r="BD7" s="38">
        <v>81.33</v>
      </c>
      <c r="BE7" s="38">
        <v>66.41</v>
      </c>
      <c r="BF7" s="38">
        <v>817.94</v>
      </c>
      <c r="BG7" s="38">
        <v>775.52</v>
      </c>
      <c r="BH7" s="38">
        <v>741.2</v>
      </c>
      <c r="BI7" s="38">
        <v>710.34</v>
      </c>
      <c r="BJ7" s="38">
        <v>651.16</v>
      </c>
      <c r="BK7" s="38">
        <v>739.53</v>
      </c>
      <c r="BL7" s="38">
        <v>721.06</v>
      </c>
      <c r="BM7" s="38">
        <v>862.87</v>
      </c>
      <c r="BN7" s="38">
        <v>716.96</v>
      </c>
      <c r="BO7" s="38">
        <v>799.11</v>
      </c>
      <c r="BP7" s="38">
        <v>707.33</v>
      </c>
      <c r="BQ7" s="38">
        <v>100</v>
      </c>
      <c r="BR7" s="38">
        <v>100</v>
      </c>
      <c r="BS7" s="38">
        <v>100</v>
      </c>
      <c r="BT7" s="38">
        <v>122.68</v>
      </c>
      <c r="BU7" s="38">
        <v>100</v>
      </c>
      <c r="BV7" s="38">
        <v>84.05</v>
      </c>
      <c r="BW7" s="38">
        <v>84.86</v>
      </c>
      <c r="BX7" s="38">
        <v>85.39</v>
      </c>
      <c r="BY7" s="38">
        <v>88.09</v>
      </c>
      <c r="BZ7" s="38">
        <v>87.69</v>
      </c>
      <c r="CA7" s="38">
        <v>101.26</v>
      </c>
      <c r="CB7" s="38">
        <v>164.36</v>
      </c>
      <c r="CC7" s="38">
        <v>163.55000000000001</v>
      </c>
      <c r="CD7" s="38">
        <v>164.45</v>
      </c>
      <c r="CE7" s="38">
        <v>135.08000000000001</v>
      </c>
      <c r="CF7" s="38">
        <v>165.93</v>
      </c>
      <c r="CG7" s="38">
        <v>190.12</v>
      </c>
      <c r="CH7" s="38">
        <v>188.14</v>
      </c>
      <c r="CI7" s="38">
        <v>188.79</v>
      </c>
      <c r="CJ7" s="38">
        <v>181.8</v>
      </c>
      <c r="CK7" s="38">
        <v>180.07</v>
      </c>
      <c r="CL7" s="38">
        <v>136.38999999999999</v>
      </c>
      <c r="CM7" s="38">
        <v>35.619999999999997</v>
      </c>
      <c r="CN7" s="38">
        <v>38.75</v>
      </c>
      <c r="CO7" s="38">
        <v>38.19</v>
      </c>
      <c r="CP7" s="38">
        <v>37.08</v>
      </c>
      <c r="CQ7" s="38">
        <v>36.380000000000003</v>
      </c>
      <c r="CR7" s="38">
        <v>63.6</v>
      </c>
      <c r="CS7" s="38">
        <v>64.23</v>
      </c>
      <c r="CT7" s="38">
        <v>59.4</v>
      </c>
      <c r="CU7" s="38">
        <v>59.35</v>
      </c>
      <c r="CV7" s="38">
        <v>58.4</v>
      </c>
      <c r="CW7" s="38">
        <v>60.13</v>
      </c>
      <c r="CX7" s="38">
        <v>88.49</v>
      </c>
      <c r="CY7" s="38">
        <v>88.33</v>
      </c>
      <c r="CZ7" s="38">
        <v>88.48</v>
      </c>
      <c r="DA7" s="38">
        <v>88.26</v>
      </c>
      <c r="DB7" s="38">
        <v>87.97</v>
      </c>
      <c r="DC7" s="38">
        <v>90.98</v>
      </c>
      <c r="DD7" s="38">
        <v>90.22</v>
      </c>
      <c r="DE7" s="38">
        <v>89.81</v>
      </c>
      <c r="DF7" s="38">
        <v>89.88</v>
      </c>
      <c r="DG7" s="38">
        <v>89.68</v>
      </c>
      <c r="DH7" s="38">
        <v>95.06</v>
      </c>
      <c r="DI7" s="38">
        <v>22.63</v>
      </c>
      <c r="DJ7" s="38">
        <v>43.02</v>
      </c>
      <c r="DK7" s="38">
        <v>43.93</v>
      </c>
      <c r="DL7" s="38">
        <v>46.07</v>
      </c>
      <c r="DM7" s="38">
        <v>48.21</v>
      </c>
      <c r="DN7" s="38">
        <v>20.43</v>
      </c>
      <c r="DO7" s="38">
        <v>33.46</v>
      </c>
      <c r="DP7" s="38">
        <v>30.5</v>
      </c>
      <c r="DQ7" s="38">
        <v>27.12</v>
      </c>
      <c r="DR7" s="38">
        <v>29.5</v>
      </c>
      <c r="DS7" s="38">
        <v>38.130000000000003</v>
      </c>
      <c r="DT7" s="38">
        <v>5.93</v>
      </c>
      <c r="DU7" s="38">
        <v>6.94</v>
      </c>
      <c r="DV7" s="38">
        <v>8.3800000000000008</v>
      </c>
      <c r="DW7" s="38">
        <v>10</v>
      </c>
      <c r="DX7" s="38">
        <v>11.61</v>
      </c>
      <c r="DY7" s="38">
        <v>1.73</v>
      </c>
      <c r="DZ7" s="38">
        <v>3.12</v>
      </c>
      <c r="EA7" s="38">
        <v>3</v>
      </c>
      <c r="EB7" s="38">
        <v>1.93</v>
      </c>
      <c r="EC7" s="38">
        <v>1.92</v>
      </c>
      <c r="ED7" s="38">
        <v>5.37</v>
      </c>
      <c r="EE7" s="38">
        <v>7.0000000000000007E-2</v>
      </c>
      <c r="EF7" s="38">
        <v>0.1</v>
      </c>
      <c r="EG7" s="38">
        <v>0.15</v>
      </c>
      <c r="EH7" s="38">
        <v>0.27</v>
      </c>
      <c r="EI7" s="38">
        <v>0.38</v>
      </c>
      <c r="EJ7" s="38">
        <v>0.15</v>
      </c>
      <c r="EK7" s="38">
        <v>0.11</v>
      </c>
      <c r="EL7" s="38">
        <v>0.09</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2019-01-31T11:56:25Z</cp:lastPrinted>
  <dcterms:created xsi:type="dcterms:W3CDTF">2018-12-03T08:49:18Z</dcterms:created>
  <dcterms:modified xsi:type="dcterms:W3CDTF">2019-01-31T11:56:33Z</dcterms:modified>
</cp:coreProperties>
</file>