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HVPjoPex8K8d9YRGizIA/QacSvfwTgpHySvodli7HESzHSSvfIPOWHI6T0TgAY8M0+uLAakNONBQ7+/reAJQAA==" workbookSaltValue="BT1jn+qiEZuo2sNJIrJuE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MA51" i="4"/>
  <c r="HJ30" i="4"/>
  <c r="BZ76" i="4"/>
  <c r="C11" i="5"/>
  <c r="D11" i="5"/>
  <c r="E11" i="5"/>
  <c r="B11" i="5"/>
  <c r="BK76" i="4" l="1"/>
  <c r="LH51" i="4"/>
  <c r="LT76" i="4"/>
  <c r="GQ51" i="4"/>
  <c r="LH30" i="4"/>
  <c r="BZ30" i="4"/>
  <c r="IE76" i="4"/>
  <c r="BZ51" i="4"/>
  <c r="GQ30" i="4"/>
  <c r="FX30" i="4"/>
  <c r="BG30" i="4"/>
  <c r="AV76" i="4"/>
  <c r="KO51" i="4"/>
  <c r="KO30" i="4"/>
  <c r="LE76" i="4"/>
  <c r="FX51" i="4"/>
  <c r="HP76" i="4"/>
  <c r="BG51" i="4"/>
  <c r="HA76" i="4"/>
  <c r="AN51" i="4"/>
  <c r="FE30" i="4"/>
  <c r="KP76" i="4"/>
  <c r="JV30" i="4"/>
  <c r="AN30" i="4"/>
  <c r="FE51" i="4"/>
  <c r="AG76" i="4"/>
  <c r="JV51" i="4"/>
  <c r="KA76" i="4"/>
  <c r="EL51" i="4"/>
  <c r="JC30" i="4"/>
  <c r="U51" i="4"/>
  <c r="EL30" i="4"/>
  <c r="GL76" i="4"/>
  <c r="U30" i="4"/>
  <c r="R76" i="4"/>
  <c r="JC51" i="4"/>
</calcChain>
</file>

<file path=xl/sharedStrings.xml><?xml version="1.0" encoding="utf-8"?>
<sst xmlns="http://schemas.openxmlformats.org/spreadsheetml/2006/main" count="309" uniqueCount="147">
  <si>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</si>
  <si>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</si>
  <si>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</si>
  <si>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</si>
  <si>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</si>
  <si>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</si>
  <si>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</si>
  <si>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</si>
  <si>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</si>
  <si>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</si>
  <si>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</si>
  <si>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</si>
  <si>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</si>
  <si>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</si>
  <si>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</si>
  <si>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</si>
  <si>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</si>
  <si>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</si>
  <si>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</si>
  <si>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</si>
  <si>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</si>
  <si>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</si>
  <si>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</si>
  <si>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</si>
  <si>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</si>
  <si>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</si>
  <si>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</si>
  <si>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</si>
  <si>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</si>
  <si>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</si>
  <si>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</si>
  <si>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</si>
  <si>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</si>
  <si>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</si>
  <si>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</si>
  <si>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</si>
  <si>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</si>
  <si>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</si>
  <si>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</si>
  <si>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</si>
  <si>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</si>
  <si>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</si>
  <si>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</si>
  <si>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</si>
  <si>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</si>
  <si>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</si>
  <si>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</si>
  <si>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</si>
  <si>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</si>
  <si>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</si>
  <si>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</si>
  <si>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</si>
  <si>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</si>
  <si>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</si>
  <si>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</si>
  <si>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</si>
  <si>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</si>
  <si>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</si>
  <si>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</si>
  <si>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</si>
  <si>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</si>
  <si>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</si>
  <si>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</si>
  <si>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</si>
  <si>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</si>
  <si>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</si>
  <si>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</si>
  <si>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</si>
  <si>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</si>
  <si>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</si>
  <si>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</si>
  <si>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</si>
  <si>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</si>
  <si>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</si>
  <si>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</si>
  <si>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</si>
  <si>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</si>
  <si>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</si>
  <si>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</si>
  <si>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</si>
  <si>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</si>
  <si>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</si>
  <si>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</si>
  <si>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</si>
  <si>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</si>
  <si>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</si>
  <si>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</si>
  <si>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</si>
  <si>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</si>
  <si>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</si>
  <si>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</si>
  <si>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</si>
  <si>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</si>
  <si>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</si>
  <si>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</si>
  <si>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</si>
  <si>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</si>
  <si>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</si>
  <si>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</si>
  <si>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</si>
  <si>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</si>
  <si>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</si>
  <si>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</si>
  <si>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</si>
  <si>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</si>
  <si>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</si>
  <si>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</si>
  <si>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</si>
  <si>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</si>
  <si>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</si>
  <si>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</si>
  <si>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</si>
  <si>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</si>
  <si>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</si>
  <si>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</si>
  <si>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</si>
  <si>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</si>
  <si>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</si>
  <si>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</si>
  <si>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</si>
  <si>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</si>
  <si>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</si>
  <si>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</si>
  <si>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</si>
  <si>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</si>
  <si>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</si>
  <si>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中央町駐車場</t>
  </si>
  <si>
    <t>法非適用</t>
  </si>
  <si>
    <t>駐車場整備事業</t>
  </si>
  <si>
    <t>-</t>
  </si>
  <si>
    <t>Ａ１Ｂ１</t>
  </si>
  <si>
    <t>非設置</t>
  </si>
  <si>
    <t>該当数値なし</t>
  </si>
  <si>
    <t>届出駐車場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</si>
  <si>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</si>
  <si>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</si>
  <si>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</si>
  <si>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</si>
  <si>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</si>
  <si>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</si>
  <si>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</si>
  <si>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</si>
  <si>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</si>
  <si>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平成28年に供用開始した新設駐車場のため、現時点では将来の設備投資額は見込んでいない。
　市内には築30年を超える駐車場が複数あるため、本駐車場への設備投資に係る優先度は金額、時期ともに最も低い。したがって⑧設備投資見込額は0となった。</t>
    <rPh sb="1" eb="3">
      <t>ヘイセイ</t>
    </rPh>
    <rPh sb="5" eb="6">
      <t>ネン</t>
    </rPh>
    <rPh sb="7" eb="9">
      <t>キョウヨウ</t>
    </rPh>
    <rPh sb="9" eb="11">
      <t>カイシ</t>
    </rPh>
    <rPh sb="13" eb="15">
      <t>シンセツ</t>
    </rPh>
    <rPh sb="15" eb="18">
      <t>チュウシャジョウ</t>
    </rPh>
    <rPh sb="22" eb="23">
      <t>ゲン</t>
    </rPh>
    <rPh sb="23" eb="25">
      <t>ジテン</t>
    </rPh>
    <rPh sb="27" eb="29">
      <t>ショウライ</t>
    </rPh>
    <rPh sb="30" eb="32">
      <t>セツビ</t>
    </rPh>
    <rPh sb="32" eb="34">
      <t>トウシ</t>
    </rPh>
    <rPh sb="34" eb="35">
      <t>ガク</t>
    </rPh>
    <rPh sb="36" eb="38">
      <t>ミコ</t>
    </rPh>
    <rPh sb="46" eb="48">
      <t>シナイ</t>
    </rPh>
    <rPh sb="50" eb="51">
      <t>チク</t>
    </rPh>
    <rPh sb="53" eb="54">
      <t>ネン</t>
    </rPh>
    <rPh sb="55" eb="56">
      <t>コ</t>
    </rPh>
    <rPh sb="58" eb="61">
      <t>チュウシャジョウ</t>
    </rPh>
    <rPh sb="62" eb="64">
      <t>フクスウ</t>
    </rPh>
    <rPh sb="69" eb="70">
      <t>ホン</t>
    </rPh>
    <rPh sb="70" eb="73">
      <t>チュウシャジョウ</t>
    </rPh>
    <rPh sb="75" eb="77">
      <t>セツビ</t>
    </rPh>
    <rPh sb="77" eb="79">
      <t>トウシ</t>
    </rPh>
    <rPh sb="80" eb="81">
      <t>カカ</t>
    </rPh>
    <rPh sb="82" eb="85">
      <t>ユウセンド</t>
    </rPh>
    <rPh sb="86" eb="88">
      <t>キンガク</t>
    </rPh>
    <rPh sb="89" eb="91">
      <t>ジキ</t>
    </rPh>
    <rPh sb="94" eb="95">
      <t>モット</t>
    </rPh>
    <rPh sb="96" eb="97">
      <t>ヒク</t>
    </rPh>
    <rPh sb="105" eb="107">
      <t>セツビ</t>
    </rPh>
    <rPh sb="107" eb="109">
      <t>トウシ</t>
    </rPh>
    <rPh sb="109" eb="111">
      <t>ミコミ</t>
    </rPh>
    <rPh sb="111" eb="112">
      <t>ガク</t>
    </rPh>
    <phoneticPr fontId="5"/>
  </si>
  <si>
    <t>　本駐車場は市庁舎への来庁者用駐車場としての役割も担っていることから、稼働率は高い状況にあり、今後もこの状況が維持されるものと考えられる。</t>
    <rPh sb="1" eb="2">
      <t>ホン</t>
    </rPh>
    <rPh sb="2" eb="5">
      <t>チュウシャジョウ</t>
    </rPh>
    <rPh sb="6" eb="7">
      <t>シ</t>
    </rPh>
    <rPh sb="7" eb="9">
      <t>チョウシャ</t>
    </rPh>
    <rPh sb="11" eb="12">
      <t>ライ</t>
    </rPh>
    <rPh sb="12" eb="13">
      <t>チョウ</t>
    </rPh>
    <rPh sb="13" eb="14">
      <t>シャ</t>
    </rPh>
    <rPh sb="14" eb="15">
      <t>ヨウ</t>
    </rPh>
    <rPh sb="15" eb="18">
      <t>チュウシャジョウ</t>
    </rPh>
    <rPh sb="22" eb="24">
      <t>ヤクワリ</t>
    </rPh>
    <rPh sb="25" eb="26">
      <t>ニナ</t>
    </rPh>
    <rPh sb="35" eb="37">
      <t>カドウ</t>
    </rPh>
    <rPh sb="37" eb="38">
      <t>リツ</t>
    </rPh>
    <rPh sb="39" eb="40">
      <t>タカ</t>
    </rPh>
    <rPh sb="41" eb="43">
      <t>ジョウキョウ</t>
    </rPh>
    <rPh sb="47" eb="49">
      <t>コンゴ</t>
    </rPh>
    <rPh sb="52" eb="54">
      <t>ジョウキョウ</t>
    </rPh>
    <rPh sb="55" eb="57">
      <t>イジ</t>
    </rPh>
    <rPh sb="63" eb="64">
      <t>カンガ</t>
    </rPh>
    <phoneticPr fontId="5"/>
  </si>
  <si>
    <t>　稼働率は他の駐車場と比較して高い状況にあるが、市役所来庁者用駐車場としての役割を担っていることから、収益等の状況が比例していない状況にある。
　なお、平成31年度からは指定管理者制度を導入予定であり、経費の節減に努め、更新投資等に充てる財源を確保しつつ健全経営に努める。</t>
    <rPh sb="1" eb="3">
      <t>カドウ</t>
    </rPh>
    <rPh sb="3" eb="4">
      <t>リツ</t>
    </rPh>
    <rPh sb="5" eb="6">
      <t>タ</t>
    </rPh>
    <rPh sb="7" eb="10">
      <t>チュウシャジョウ</t>
    </rPh>
    <rPh sb="11" eb="13">
      <t>ヒカク</t>
    </rPh>
    <rPh sb="15" eb="16">
      <t>タカ</t>
    </rPh>
    <rPh sb="17" eb="19">
      <t>ジョウキョウ</t>
    </rPh>
    <rPh sb="24" eb="27">
      <t>シヤクショ</t>
    </rPh>
    <rPh sb="27" eb="28">
      <t>ライ</t>
    </rPh>
    <rPh sb="28" eb="29">
      <t>チョウ</t>
    </rPh>
    <rPh sb="29" eb="30">
      <t>シャ</t>
    </rPh>
    <rPh sb="30" eb="31">
      <t>ヨウ</t>
    </rPh>
    <rPh sb="31" eb="34">
      <t>チュウシャジョウ</t>
    </rPh>
    <rPh sb="38" eb="40">
      <t>ヤクワリ</t>
    </rPh>
    <rPh sb="41" eb="42">
      <t>ニナ</t>
    </rPh>
    <rPh sb="51" eb="53">
      <t>シュウエキ</t>
    </rPh>
    <rPh sb="53" eb="54">
      <t>トウ</t>
    </rPh>
    <rPh sb="55" eb="57">
      <t>ジョウキョウ</t>
    </rPh>
    <rPh sb="58" eb="60">
      <t>ヒレイ</t>
    </rPh>
    <rPh sb="65" eb="67">
      <t>ジョウ</t>
    </rPh>
    <phoneticPr fontId="5"/>
  </si>
  <si>
    <t>　収益的収支比率が100%を下回り、④売上高GDP比率、⑤EBITDAともマイナスとなっている。これは本駐車場が市庁舎への来庁者用駐車場としての役割も担っており、当該利用用途の場合は、駐車料金が免除となることから、収支比率が落ち込む原因となっている。
　また、本駐車場は来庁者用駐車場としての性格を鑑み、有人のため、他の市営駐車場と比べ委託料が高いことも要因として挙げられる。ただ、市営駐車場全体としては、①収益的収支比率 104.91%、②他会計補助金比率 0、④売上高GOP比率 41.50%となり、市全体として捉えた場合、比較的安定経営をしていると考えられる。
　今後は、指定管理者制度の導入などにより経費節減に努め、更新投資等に充てる財源を確保しつつ健全経営に努める。</t>
    <rPh sb="1" eb="4">
      <t>シュウエキテキ</t>
    </rPh>
    <rPh sb="4" eb="6">
      <t>シュウシ</t>
    </rPh>
    <rPh sb="6" eb="8">
      <t>ヒリツ</t>
    </rPh>
    <rPh sb="51" eb="52">
      <t>ホン</t>
    </rPh>
    <rPh sb="52" eb="55">
      <t>チュウシャジョウ</t>
    </rPh>
    <rPh sb="56" eb="57">
      <t>シ</t>
    </rPh>
    <rPh sb="57" eb="59">
      <t>チョウシャ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</si>
</sst>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70.2</c:v>
                </c:pt>
                <c:pt idx="4">
                  <c:v>66.599999999999994</c:v>
                </c:pt>
              </c:numCache>
            </c:numRef>
          </c:val>
          <c:extLst xmlns:c16r2="http://schemas.microsoft.com/office/drawing/2015/06/chart">
            <c:ext xmlns:c16="http://schemas.microsoft.com/office/drawing/2014/chart" uri="{C3380CC4-5D6E-409C-BE32-E72D297353CC}">
              <c16:uniqueId val="{00000000-48DD-461D-B720-BBA57F3265D8}"/>
            </c:ext>
          </c:extLst>
        </c:ser>
        <c:dLbls>
          <c:showLegendKey val="0"/>
          <c:showVal val="0"/>
          <c:showCatName val="0"/>
          <c:showSerName val="0"/>
          <c:showPercent val="0"/>
          <c:showBubbleSize val="0"/>
        </c:dLbls>
        <c:gapWidth val="150"/>
        <c:axId val="516734680"/>
        <c:axId val="51673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48DD-461D-B720-BBA57F3265D8}"/>
            </c:ext>
          </c:extLst>
        </c:ser>
        <c:dLbls>
          <c:showLegendKey val="0"/>
          <c:showVal val="0"/>
          <c:showCatName val="0"/>
          <c:showSerName val="0"/>
          <c:showPercent val="0"/>
          <c:showBubbleSize val="0"/>
        </c:dLbls>
        <c:marker val="1"/>
        <c:smooth val="0"/>
        <c:axId val="516734680"/>
        <c:axId val="516735464"/>
      </c:lineChart>
      <c:dateAx>
        <c:axId val="516734680"/>
        <c:scaling>
          <c:orientation val="minMax"/>
        </c:scaling>
        <c:delete val="1"/>
        <c:axPos val="b"/>
        <c:numFmt formatCode="ge" sourceLinked="1"/>
        <c:majorTickMark val="none"/>
        <c:minorTickMark val="none"/>
        <c:tickLblPos val="none"/>
        <c:crossAx val="516735464"/>
        <c:crosses val="autoZero"/>
        <c:auto val="1"/>
        <c:lblOffset val="100"/>
        <c:baseTimeUnit val="years"/>
      </c:dateAx>
      <c:valAx>
        <c:axId val="51673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73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F93-4939-8E94-7FE6BF05B06E}"/>
            </c:ext>
          </c:extLst>
        </c:ser>
        <c:dLbls>
          <c:showLegendKey val="0"/>
          <c:showVal val="0"/>
          <c:showCatName val="0"/>
          <c:showSerName val="0"/>
          <c:showPercent val="0"/>
          <c:showBubbleSize val="0"/>
        </c:dLbls>
        <c:gapWidth val="150"/>
        <c:axId val="511856416"/>
        <c:axId val="51185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DF93-4939-8E94-7FE6BF05B06E}"/>
            </c:ext>
          </c:extLst>
        </c:ser>
        <c:dLbls>
          <c:showLegendKey val="0"/>
          <c:showVal val="0"/>
          <c:showCatName val="0"/>
          <c:showSerName val="0"/>
          <c:showPercent val="0"/>
          <c:showBubbleSize val="0"/>
        </c:dLbls>
        <c:marker val="1"/>
        <c:smooth val="0"/>
        <c:axId val="511856416"/>
        <c:axId val="511858768"/>
      </c:lineChart>
      <c:dateAx>
        <c:axId val="511856416"/>
        <c:scaling>
          <c:orientation val="minMax"/>
        </c:scaling>
        <c:delete val="1"/>
        <c:axPos val="b"/>
        <c:numFmt formatCode="ge" sourceLinked="1"/>
        <c:majorTickMark val="none"/>
        <c:minorTickMark val="none"/>
        <c:tickLblPos val="none"/>
        <c:crossAx val="511858768"/>
        <c:crosses val="autoZero"/>
        <c:auto val="1"/>
        <c:lblOffset val="100"/>
        <c:baseTimeUnit val="years"/>
      </c:dateAx>
      <c:valAx>
        <c:axId val="51185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85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CC3-415C-9B80-6077B9150672}"/>
            </c:ext>
          </c:extLst>
        </c:ser>
        <c:dLbls>
          <c:showLegendKey val="0"/>
          <c:showVal val="0"/>
          <c:showCatName val="0"/>
          <c:showSerName val="0"/>
          <c:showPercent val="0"/>
          <c:showBubbleSize val="0"/>
        </c:dLbls>
        <c:gapWidth val="150"/>
        <c:axId val="456182408"/>
        <c:axId val="456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CC3-415C-9B80-6077B9150672}"/>
            </c:ext>
          </c:extLst>
        </c:ser>
        <c:dLbls>
          <c:showLegendKey val="0"/>
          <c:showVal val="0"/>
          <c:showCatName val="0"/>
          <c:showSerName val="0"/>
          <c:showPercent val="0"/>
          <c:showBubbleSize val="0"/>
        </c:dLbls>
        <c:marker val="1"/>
        <c:smooth val="0"/>
        <c:axId val="456182408"/>
        <c:axId val="456182016"/>
      </c:lineChart>
      <c:dateAx>
        <c:axId val="456182408"/>
        <c:scaling>
          <c:orientation val="minMax"/>
        </c:scaling>
        <c:delete val="1"/>
        <c:axPos val="b"/>
        <c:numFmt formatCode="ge" sourceLinked="1"/>
        <c:majorTickMark val="none"/>
        <c:minorTickMark val="none"/>
        <c:tickLblPos val="none"/>
        <c:crossAx val="456182016"/>
        <c:crosses val="autoZero"/>
        <c:auto val="1"/>
        <c:lblOffset val="100"/>
        <c:baseTimeUnit val="years"/>
      </c:dateAx>
      <c:valAx>
        <c:axId val="4561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8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973-4714-8615-CF372E8B3E5E}"/>
            </c:ext>
          </c:extLst>
        </c:ser>
        <c:dLbls>
          <c:showLegendKey val="0"/>
          <c:showVal val="0"/>
          <c:showCatName val="0"/>
          <c:showSerName val="0"/>
          <c:showPercent val="0"/>
          <c:showBubbleSize val="0"/>
        </c:dLbls>
        <c:gapWidth val="150"/>
        <c:axId val="457346552"/>
        <c:axId val="46037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973-4714-8615-CF372E8B3E5E}"/>
            </c:ext>
          </c:extLst>
        </c:ser>
        <c:dLbls>
          <c:showLegendKey val="0"/>
          <c:showVal val="0"/>
          <c:showCatName val="0"/>
          <c:showSerName val="0"/>
          <c:showPercent val="0"/>
          <c:showBubbleSize val="0"/>
        </c:dLbls>
        <c:marker val="1"/>
        <c:smooth val="0"/>
        <c:axId val="457346552"/>
        <c:axId val="460370736"/>
      </c:lineChart>
      <c:dateAx>
        <c:axId val="457346552"/>
        <c:scaling>
          <c:orientation val="minMax"/>
        </c:scaling>
        <c:delete val="1"/>
        <c:axPos val="b"/>
        <c:numFmt formatCode="ge" sourceLinked="1"/>
        <c:majorTickMark val="none"/>
        <c:minorTickMark val="none"/>
        <c:tickLblPos val="none"/>
        <c:crossAx val="460370736"/>
        <c:crosses val="autoZero"/>
        <c:auto val="1"/>
        <c:lblOffset val="100"/>
        <c:baseTimeUnit val="years"/>
      </c:dateAx>
      <c:valAx>
        <c:axId val="46037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4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0D4F-4594-B06A-DD92656BB314}"/>
            </c:ext>
          </c:extLst>
        </c:ser>
        <c:dLbls>
          <c:showLegendKey val="0"/>
          <c:showVal val="0"/>
          <c:showCatName val="0"/>
          <c:showSerName val="0"/>
          <c:showPercent val="0"/>
          <c:showBubbleSize val="0"/>
        </c:dLbls>
        <c:gapWidth val="150"/>
        <c:axId val="456161896"/>
        <c:axId val="45616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0D4F-4594-B06A-DD92656BB314}"/>
            </c:ext>
          </c:extLst>
        </c:ser>
        <c:dLbls>
          <c:showLegendKey val="0"/>
          <c:showVal val="0"/>
          <c:showCatName val="0"/>
          <c:showSerName val="0"/>
          <c:showPercent val="0"/>
          <c:showBubbleSize val="0"/>
        </c:dLbls>
        <c:marker val="1"/>
        <c:smooth val="0"/>
        <c:axId val="456161896"/>
        <c:axId val="456162288"/>
      </c:lineChart>
      <c:dateAx>
        <c:axId val="456161896"/>
        <c:scaling>
          <c:orientation val="minMax"/>
        </c:scaling>
        <c:delete val="1"/>
        <c:axPos val="b"/>
        <c:numFmt formatCode="ge" sourceLinked="1"/>
        <c:majorTickMark val="none"/>
        <c:minorTickMark val="none"/>
        <c:tickLblPos val="none"/>
        <c:crossAx val="456162288"/>
        <c:crosses val="autoZero"/>
        <c:auto val="1"/>
        <c:lblOffset val="100"/>
        <c:baseTimeUnit val="years"/>
      </c:dateAx>
      <c:valAx>
        <c:axId val="45616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6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63DD-44B9-B84B-9CF4327498EC}"/>
            </c:ext>
          </c:extLst>
        </c:ser>
        <c:dLbls>
          <c:showLegendKey val="0"/>
          <c:showVal val="0"/>
          <c:showCatName val="0"/>
          <c:showSerName val="0"/>
          <c:showPercent val="0"/>
          <c:showBubbleSize val="0"/>
        </c:dLbls>
        <c:gapWidth val="150"/>
        <c:axId val="456163072"/>
        <c:axId val="4561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63DD-44B9-B84B-9CF4327498EC}"/>
            </c:ext>
          </c:extLst>
        </c:ser>
        <c:dLbls>
          <c:showLegendKey val="0"/>
          <c:showVal val="0"/>
          <c:showCatName val="0"/>
          <c:showSerName val="0"/>
          <c:showPercent val="0"/>
          <c:showBubbleSize val="0"/>
        </c:dLbls>
        <c:marker val="1"/>
        <c:smooth val="0"/>
        <c:axId val="456163072"/>
        <c:axId val="456163464"/>
      </c:lineChart>
      <c:dateAx>
        <c:axId val="456163072"/>
        <c:scaling>
          <c:orientation val="minMax"/>
        </c:scaling>
        <c:delete val="1"/>
        <c:axPos val="b"/>
        <c:numFmt formatCode="ge" sourceLinked="1"/>
        <c:majorTickMark val="none"/>
        <c:minorTickMark val="none"/>
        <c:tickLblPos val="none"/>
        <c:crossAx val="456163464"/>
        <c:crosses val="autoZero"/>
        <c:auto val="1"/>
        <c:lblOffset val="100"/>
        <c:baseTimeUnit val="years"/>
      </c:dateAx>
      <c:valAx>
        <c:axId val="45616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1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302.10000000000002</c:v>
                </c:pt>
                <c:pt idx="4">
                  <c:v>318.8</c:v>
                </c:pt>
              </c:numCache>
            </c:numRef>
          </c:val>
          <c:extLst xmlns:c16r2="http://schemas.microsoft.com/office/drawing/2015/06/chart">
            <c:ext xmlns:c16="http://schemas.microsoft.com/office/drawing/2014/chart" uri="{C3380CC4-5D6E-409C-BE32-E72D297353CC}">
              <c16:uniqueId val="{00000000-FAF9-4E17-877A-19FB4F4C04C3}"/>
            </c:ext>
          </c:extLst>
        </c:ser>
        <c:dLbls>
          <c:showLegendKey val="0"/>
          <c:showVal val="0"/>
          <c:showCatName val="0"/>
          <c:showSerName val="0"/>
          <c:showPercent val="0"/>
          <c:showBubbleSize val="0"/>
        </c:dLbls>
        <c:gapWidth val="150"/>
        <c:axId val="456164248"/>
        <c:axId val="4561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FAF9-4E17-877A-19FB4F4C04C3}"/>
            </c:ext>
          </c:extLst>
        </c:ser>
        <c:dLbls>
          <c:showLegendKey val="0"/>
          <c:showVal val="0"/>
          <c:showCatName val="0"/>
          <c:showSerName val="0"/>
          <c:showPercent val="0"/>
          <c:showBubbleSize val="0"/>
        </c:dLbls>
        <c:marker val="1"/>
        <c:smooth val="0"/>
        <c:axId val="456164248"/>
        <c:axId val="456164640"/>
      </c:lineChart>
      <c:dateAx>
        <c:axId val="456164248"/>
        <c:scaling>
          <c:orientation val="minMax"/>
        </c:scaling>
        <c:delete val="1"/>
        <c:axPos val="b"/>
        <c:numFmt formatCode="ge" sourceLinked="1"/>
        <c:majorTickMark val="none"/>
        <c:minorTickMark val="none"/>
        <c:tickLblPos val="none"/>
        <c:crossAx val="456164640"/>
        <c:crosses val="autoZero"/>
        <c:auto val="1"/>
        <c:lblOffset val="100"/>
        <c:baseTimeUnit val="years"/>
      </c:dateAx>
      <c:valAx>
        <c:axId val="45616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6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-19.399999999999999</c:v>
                </c:pt>
                <c:pt idx="4">
                  <c:v>-10.9</c:v>
                </c:pt>
              </c:numCache>
            </c:numRef>
          </c:val>
          <c:extLst xmlns:c16r2="http://schemas.microsoft.com/office/drawing/2015/06/chart">
            <c:ext xmlns:c16="http://schemas.microsoft.com/office/drawing/2014/chart" uri="{C3380CC4-5D6E-409C-BE32-E72D297353CC}">
              <c16:uniqueId val="{00000000-3E73-452E-9F6F-68F3CE2C5B74}"/>
            </c:ext>
          </c:extLst>
        </c:ser>
        <c:dLbls>
          <c:showLegendKey val="0"/>
          <c:showVal val="0"/>
          <c:showCatName val="0"/>
          <c:showSerName val="0"/>
          <c:showPercent val="0"/>
          <c:showBubbleSize val="0"/>
        </c:dLbls>
        <c:gapWidth val="150"/>
        <c:axId val="517524280"/>
        <c:axId val="5175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3E73-452E-9F6F-68F3CE2C5B74}"/>
            </c:ext>
          </c:extLst>
        </c:ser>
        <c:dLbls>
          <c:showLegendKey val="0"/>
          <c:showVal val="0"/>
          <c:showCatName val="0"/>
          <c:showSerName val="0"/>
          <c:showPercent val="0"/>
          <c:showBubbleSize val="0"/>
        </c:dLbls>
        <c:marker val="1"/>
        <c:smooth val="0"/>
        <c:axId val="517524280"/>
        <c:axId val="517524672"/>
      </c:lineChart>
      <c:dateAx>
        <c:axId val="517524280"/>
        <c:scaling>
          <c:orientation val="minMax"/>
        </c:scaling>
        <c:delete val="1"/>
        <c:axPos val="b"/>
        <c:numFmt formatCode="ge" sourceLinked="1"/>
        <c:majorTickMark val="none"/>
        <c:minorTickMark val="none"/>
        <c:tickLblPos val="none"/>
        <c:crossAx val="517524672"/>
        <c:crosses val="autoZero"/>
        <c:auto val="1"/>
        <c:lblOffset val="100"/>
        <c:baseTimeUnit val="years"/>
      </c:dateAx>
      <c:valAx>
        <c:axId val="51752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2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-7931</c:v>
                </c:pt>
                <c:pt idx="4">
                  <c:v>-7746</c:v>
                </c:pt>
              </c:numCache>
            </c:numRef>
          </c:val>
          <c:extLst xmlns:c16r2="http://schemas.microsoft.com/office/drawing/2015/06/chart">
            <c:ext xmlns:c16="http://schemas.microsoft.com/office/drawing/2014/chart" uri="{C3380CC4-5D6E-409C-BE32-E72D297353CC}">
              <c16:uniqueId val="{00000000-AC5A-4788-B145-4A4112CE1050}"/>
            </c:ext>
          </c:extLst>
        </c:ser>
        <c:dLbls>
          <c:showLegendKey val="0"/>
          <c:showVal val="0"/>
          <c:showCatName val="0"/>
          <c:showSerName val="0"/>
          <c:showPercent val="0"/>
          <c:showBubbleSize val="0"/>
        </c:dLbls>
        <c:gapWidth val="150"/>
        <c:axId val="517525456"/>
        <c:axId val="51752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AC5A-4788-B145-4A4112CE1050}"/>
            </c:ext>
          </c:extLst>
        </c:ser>
        <c:dLbls>
          <c:showLegendKey val="0"/>
          <c:showVal val="0"/>
          <c:showCatName val="0"/>
          <c:showSerName val="0"/>
          <c:showPercent val="0"/>
          <c:showBubbleSize val="0"/>
        </c:dLbls>
        <c:marker val="1"/>
        <c:smooth val="0"/>
        <c:axId val="517525456"/>
        <c:axId val="517525848"/>
      </c:lineChart>
      <c:dateAx>
        <c:axId val="517525456"/>
        <c:scaling>
          <c:orientation val="minMax"/>
        </c:scaling>
        <c:delete val="1"/>
        <c:axPos val="b"/>
        <c:numFmt formatCode="ge" sourceLinked="1"/>
        <c:majorTickMark val="none"/>
        <c:minorTickMark val="none"/>
        <c:tickLblPos val="none"/>
        <c:crossAx val="517525848"/>
        <c:crosses val="autoZero"/>
        <c:auto val="1"/>
        <c:lblOffset val="100"/>
        <c:baseTimeUnit val="years"/>
      </c:dateAx>
      <c:valAx>
        <c:axId val="517525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752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Y59" zoomScaleNormal="100" zoomScaleSheetLayoutView="70" workbookViewId="0">
      <selection activeCell="OD26" sqref="OD2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静岡県熱海市　中央町駐車場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70.2</v>
      </c>
      <c r="CA31" s="118"/>
      <c r="CB31" s="118"/>
      <c r="CC31" s="118"/>
      <c r="CD31" s="118"/>
      <c r="CE31" s="118"/>
      <c r="CF31" s="118"/>
      <c r="CG31" s="118"/>
      <c r="CH31" s="118"/>
      <c r="CI31" s="118"/>
      <c r="CJ31" s="118"/>
      <c r="CK31" s="118"/>
      <c r="CL31" s="118"/>
      <c r="CM31" s="118"/>
      <c r="CN31" s="118"/>
      <c r="CO31" s="118"/>
      <c r="CP31" s="118"/>
      <c r="CQ31" s="118"/>
      <c r="CR31" s="118"/>
      <c r="CS31" s="118">
        <f>データ!AC7</f>
        <v>66.599999999999994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302.10000000000002</v>
      </c>
      <c r="LI31" s="120"/>
      <c r="LJ31" s="120"/>
      <c r="LK31" s="120"/>
      <c r="LL31" s="120"/>
      <c r="LM31" s="120"/>
      <c r="LN31" s="120"/>
      <c r="LO31" s="120"/>
      <c r="LP31" s="120"/>
      <c r="LQ31" s="120"/>
      <c r="LR31" s="120"/>
      <c r="LS31" s="120"/>
      <c r="LT31" s="120"/>
      <c r="LU31" s="120"/>
      <c r="LV31" s="120"/>
      <c r="LW31" s="120"/>
      <c r="LX31" s="120"/>
      <c r="LY31" s="120"/>
      <c r="LZ31" s="121"/>
      <c r="MA31" s="119">
        <f>データ!DO7</f>
        <v>318.8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-19.399999999999999</v>
      </c>
      <c r="GR52" s="118"/>
      <c r="GS52" s="118"/>
      <c r="GT52" s="118"/>
      <c r="GU52" s="118"/>
      <c r="GV52" s="118"/>
      <c r="GW52" s="118"/>
      <c r="GX52" s="118"/>
      <c r="GY52" s="118"/>
      <c r="GZ52" s="118"/>
      <c r="HA52" s="118"/>
      <c r="HB52" s="118"/>
      <c r="HC52" s="118"/>
      <c r="HD52" s="118"/>
      <c r="HE52" s="118"/>
      <c r="HF52" s="118"/>
      <c r="HG52" s="118"/>
      <c r="HH52" s="118"/>
      <c r="HI52" s="118"/>
      <c r="HJ52" s="118">
        <f>データ!BJ7</f>
        <v>-10.9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f>データ!BT7</f>
        <v>-7931</v>
      </c>
      <c r="LI52" s="126"/>
      <c r="LJ52" s="126"/>
      <c r="LK52" s="126"/>
      <c r="LL52" s="126"/>
      <c r="LM52" s="126"/>
      <c r="LN52" s="126"/>
      <c r="LO52" s="126"/>
      <c r="LP52" s="126"/>
      <c r="LQ52" s="126"/>
      <c r="LR52" s="126"/>
      <c r="LS52" s="126"/>
      <c r="LT52" s="126"/>
      <c r="LU52" s="126"/>
      <c r="LV52" s="126"/>
      <c r="LW52" s="126"/>
      <c r="LX52" s="126"/>
      <c r="LY52" s="126"/>
      <c r="LZ52" s="126"/>
      <c r="MA52" s="126">
        <f>データ!BU7</f>
        <v>-7746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vld8Tf9lmyYSJUP/XWctdRiMewOkBvSm7ncG1RV6nfqLwSfZ2fNy6ctDDswC35RH+8czLFlVYmlYCEbxQ0Dw==" saltValue="HyoJvfP1Fn1wFURaOWJmg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110</v>
      </c>
      <c r="AN5" s="59" t="s">
        <v>101</v>
      </c>
      <c r="AO5" s="59" t="s">
        <v>102</v>
      </c>
      <c r="AP5" s="59" t="s">
        <v>103</v>
      </c>
      <c r="AQ5" s="59" t="s">
        <v>104</v>
      </c>
      <c r="AR5" s="59" t="s">
        <v>105</v>
      </c>
      <c r="AS5" s="59" t="s">
        <v>106</v>
      </c>
      <c r="AT5" s="59" t="s">
        <v>107</v>
      </c>
      <c r="AU5" s="59" t="s">
        <v>111</v>
      </c>
      <c r="AV5" s="59" t="s">
        <v>112</v>
      </c>
      <c r="AW5" s="59" t="s">
        <v>113</v>
      </c>
      <c r="AX5" s="59" t="s">
        <v>114</v>
      </c>
      <c r="AY5" s="59" t="s">
        <v>101</v>
      </c>
      <c r="AZ5" s="59" t="s">
        <v>102</v>
      </c>
      <c r="BA5" s="59" t="s">
        <v>103</v>
      </c>
      <c r="BB5" s="59" t="s">
        <v>104</v>
      </c>
      <c r="BC5" s="59" t="s">
        <v>105</v>
      </c>
      <c r="BD5" s="59" t="s">
        <v>106</v>
      </c>
      <c r="BE5" s="59" t="s">
        <v>107</v>
      </c>
      <c r="BF5" s="59" t="s">
        <v>115</v>
      </c>
      <c r="BG5" s="59" t="s">
        <v>116</v>
      </c>
      <c r="BH5" s="59" t="s">
        <v>109</v>
      </c>
      <c r="BI5" s="59" t="s">
        <v>110</v>
      </c>
      <c r="BJ5" s="59" t="s">
        <v>117</v>
      </c>
      <c r="BK5" s="59" t="s">
        <v>102</v>
      </c>
      <c r="BL5" s="59" t="s">
        <v>103</v>
      </c>
      <c r="BM5" s="59" t="s">
        <v>104</v>
      </c>
      <c r="BN5" s="59" t="s">
        <v>105</v>
      </c>
      <c r="BO5" s="59" t="s">
        <v>106</v>
      </c>
      <c r="BP5" s="59" t="s">
        <v>107</v>
      </c>
      <c r="BQ5" s="59" t="s">
        <v>97</v>
      </c>
      <c r="BR5" s="59" t="s">
        <v>98</v>
      </c>
      <c r="BS5" s="59" t="s">
        <v>113</v>
      </c>
      <c r="BT5" s="59" t="s">
        <v>110</v>
      </c>
      <c r="BU5" s="59" t="s">
        <v>118</v>
      </c>
      <c r="BV5" s="59" t="s">
        <v>102</v>
      </c>
      <c r="BW5" s="59" t="s">
        <v>103</v>
      </c>
      <c r="BX5" s="59" t="s">
        <v>104</v>
      </c>
      <c r="BY5" s="59" t="s">
        <v>105</v>
      </c>
      <c r="BZ5" s="59" t="s">
        <v>106</v>
      </c>
      <c r="CA5" s="59" t="s">
        <v>107</v>
      </c>
      <c r="CB5" s="59" t="s">
        <v>97</v>
      </c>
      <c r="CC5" s="59" t="s">
        <v>119</v>
      </c>
      <c r="CD5" s="59" t="s">
        <v>113</v>
      </c>
      <c r="CE5" s="59" t="s">
        <v>110</v>
      </c>
      <c r="CF5" s="59" t="s">
        <v>118</v>
      </c>
      <c r="CG5" s="59" t="s">
        <v>102</v>
      </c>
      <c r="CH5" s="59" t="s">
        <v>103</v>
      </c>
      <c r="CI5" s="59" t="s">
        <v>104</v>
      </c>
      <c r="CJ5" s="59" t="s">
        <v>105</v>
      </c>
      <c r="CK5" s="59" t="s">
        <v>106</v>
      </c>
      <c r="CL5" s="59" t="s">
        <v>107</v>
      </c>
      <c r="CM5" s="151"/>
      <c r="CN5" s="151"/>
      <c r="CO5" s="59" t="s">
        <v>97</v>
      </c>
      <c r="CP5" s="59" t="s">
        <v>112</v>
      </c>
      <c r="CQ5" s="59" t="s">
        <v>113</v>
      </c>
      <c r="CR5" s="59" t="s">
        <v>100</v>
      </c>
      <c r="CS5" s="59" t="s">
        <v>120</v>
      </c>
      <c r="CT5" s="59" t="s">
        <v>102</v>
      </c>
      <c r="CU5" s="59" t="s">
        <v>103</v>
      </c>
      <c r="CV5" s="59" t="s">
        <v>104</v>
      </c>
      <c r="CW5" s="59" t="s">
        <v>105</v>
      </c>
      <c r="CX5" s="59" t="s">
        <v>106</v>
      </c>
      <c r="CY5" s="59" t="s">
        <v>107</v>
      </c>
      <c r="CZ5" s="59" t="s">
        <v>115</v>
      </c>
      <c r="DA5" s="59" t="s">
        <v>98</v>
      </c>
      <c r="DB5" s="59" t="s">
        <v>113</v>
      </c>
      <c r="DC5" s="59" t="s">
        <v>114</v>
      </c>
      <c r="DD5" s="59" t="s">
        <v>120</v>
      </c>
      <c r="DE5" s="59" t="s">
        <v>102</v>
      </c>
      <c r="DF5" s="59" t="s">
        <v>103</v>
      </c>
      <c r="DG5" s="59" t="s">
        <v>104</v>
      </c>
      <c r="DH5" s="59" t="s">
        <v>105</v>
      </c>
      <c r="DI5" s="59" t="s">
        <v>106</v>
      </c>
      <c r="DJ5" s="59" t="s">
        <v>44</v>
      </c>
      <c r="DK5" s="59" t="s">
        <v>108</v>
      </c>
      <c r="DL5" s="59" t="s">
        <v>98</v>
      </c>
      <c r="DM5" s="59" t="s">
        <v>109</v>
      </c>
      <c r="DN5" s="59" t="s">
        <v>100</v>
      </c>
      <c r="DO5" s="59" t="s">
        <v>117</v>
      </c>
      <c r="DP5" s="59" t="s">
        <v>102</v>
      </c>
      <c r="DQ5" s="59" t="s">
        <v>103</v>
      </c>
      <c r="DR5" s="59" t="s">
        <v>104</v>
      </c>
      <c r="DS5" s="59" t="s">
        <v>105</v>
      </c>
      <c r="DT5" s="59" t="s">
        <v>106</v>
      </c>
      <c r="DU5" s="59" t="s">
        <v>107</v>
      </c>
    </row>
    <row r="6" spans="1:125" s="66" customFormat="1" x14ac:dyDescent="0.15">
      <c r="A6" s="49" t="s">
        <v>121</v>
      </c>
      <c r="B6" s="60">
        <f>B8</f>
        <v>2017</v>
      </c>
      <c r="C6" s="60">
        <f t="shared" ref="C6:X6" si="1">C8</f>
        <v>222054</v>
      </c>
      <c r="D6" s="60">
        <f t="shared" si="1"/>
        <v>47</v>
      </c>
      <c r="E6" s="60">
        <f t="shared" si="1"/>
        <v>14</v>
      </c>
      <c r="F6" s="60">
        <f t="shared" si="1"/>
        <v>0</v>
      </c>
      <c r="G6" s="60">
        <f t="shared" si="1"/>
        <v>8</v>
      </c>
      <c r="H6" s="60" t="str">
        <f>SUBSTITUTE(H8,"　","")</f>
        <v>静岡県熱海市</v>
      </c>
      <c r="I6" s="60" t="str">
        <f t="shared" si="1"/>
        <v>中央町駐車場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v>
      </c>
      <c r="S6" s="62" t="str">
        <f t="shared" si="1"/>
        <v>商業施設</v>
      </c>
      <c r="T6" s="62" t="str">
        <f t="shared" si="1"/>
        <v>無</v>
      </c>
      <c r="U6" s="63">
        <f t="shared" si="1"/>
        <v>2083</v>
      </c>
      <c r="V6" s="63">
        <f t="shared" si="1"/>
        <v>96</v>
      </c>
      <c r="W6" s="63">
        <f t="shared" si="1"/>
        <v>216</v>
      </c>
      <c r="X6" s="62" t="str">
        <f t="shared" si="1"/>
        <v>導入なし</v>
      </c>
      <c r="Y6" s="64" t="e">
        <f>IF(Y8="-",NA(),Y8)</f>
        <v>#N/A</v>
      </c>
      <c r="Z6" s="64" t="e">
        <f t="shared" ref="Z6:AH6" si="2">IF(Z8="-",NA(),Z8)</f>
        <v>#N/A</v>
      </c>
      <c r="AA6" s="64" t="e">
        <f t="shared" si="2"/>
        <v>#N/A</v>
      </c>
      <c r="AB6" s="64">
        <f t="shared" si="2"/>
        <v>70.2</v>
      </c>
      <c r="AC6" s="64">
        <f t="shared" si="2"/>
        <v>66.599999999999994</v>
      </c>
      <c r="AD6" s="64">
        <f t="shared" si="2"/>
        <v>135.1</v>
      </c>
      <c r="AE6" s="64">
        <f t="shared" si="2"/>
        <v>172.3</v>
      </c>
      <c r="AF6" s="64">
        <f t="shared" si="2"/>
        <v>218.5</v>
      </c>
      <c r="AG6" s="64">
        <f t="shared" si="2"/>
        <v>151.19999999999999</v>
      </c>
      <c r="AH6" s="64">
        <f t="shared" si="2"/>
        <v>212.4</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t="e">
        <f>IF(AU8="-",NA(),AU8)</f>
        <v>#N/A</v>
      </c>
      <c r="AV6" s="65" t="e">
        <f t="shared" ref="AV6:BD6" si="4">IF(AV8="-",NA(),AV8)</f>
        <v>#N/A</v>
      </c>
      <c r="AW6" s="65" t="e">
        <f t="shared" si="4"/>
        <v>#N/A</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t="e">
        <f>IF(BF8="-",NA(),BF8)</f>
        <v>#N/A</v>
      </c>
      <c r="BG6" s="64" t="e">
        <f t="shared" ref="BG6:BO6" si="5">IF(BG8="-",NA(),BG8)</f>
        <v>#N/A</v>
      </c>
      <c r="BH6" s="64" t="e">
        <f t="shared" si="5"/>
        <v>#N/A</v>
      </c>
      <c r="BI6" s="64">
        <f t="shared" si="5"/>
        <v>-19.399999999999999</v>
      </c>
      <c r="BJ6" s="64">
        <f t="shared" si="5"/>
        <v>-10.9</v>
      </c>
      <c r="BK6" s="64">
        <f t="shared" si="5"/>
        <v>28.1</v>
      </c>
      <c r="BL6" s="64">
        <f t="shared" si="5"/>
        <v>33.6</v>
      </c>
      <c r="BM6" s="64">
        <f t="shared" si="5"/>
        <v>33.200000000000003</v>
      </c>
      <c r="BN6" s="64">
        <f t="shared" si="5"/>
        <v>29.6</v>
      </c>
      <c r="BO6" s="64">
        <f t="shared" si="5"/>
        <v>29.2</v>
      </c>
      <c r="BP6" s="61" t="str">
        <f>IF(BP8="-","",IF(BP8="-","【-】","【"&amp;SUBSTITUTE(TEXT(BP8,"#,##0.0"),"-","△")&amp;"】"))</f>
        <v>【26.4】</v>
      </c>
      <c r="BQ6" s="65" t="e">
        <f>IF(BQ8="-",NA(),BQ8)</f>
        <v>#N/A</v>
      </c>
      <c r="BR6" s="65" t="e">
        <f t="shared" ref="BR6:BZ6" si="6">IF(BR8="-",NA(),BR8)</f>
        <v>#N/A</v>
      </c>
      <c r="BS6" s="65" t="e">
        <f t="shared" si="6"/>
        <v>#N/A</v>
      </c>
      <c r="BT6" s="65">
        <f t="shared" si="6"/>
        <v>-7931</v>
      </c>
      <c r="BU6" s="65">
        <f t="shared" si="6"/>
        <v>-7746</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122</v>
      </c>
      <c r="CM6" s="63" t="str">
        <f t="shared" ref="CM6:CN6" si="7">CM8</f>
        <v>-</v>
      </c>
      <c r="CN6" s="63">
        <f t="shared" si="7"/>
        <v>0</v>
      </c>
      <c r="CO6" s="64"/>
      <c r="CP6" s="64"/>
      <c r="CQ6" s="64"/>
      <c r="CR6" s="64"/>
      <c r="CS6" s="64"/>
      <c r="CT6" s="64"/>
      <c r="CU6" s="64"/>
      <c r="CV6" s="64"/>
      <c r="CW6" s="64"/>
      <c r="CX6" s="64"/>
      <c r="CY6" s="61" t="s">
        <v>122</v>
      </c>
      <c r="CZ6" s="64" t="e">
        <f>IF(CZ8="-",NA(),CZ8)</f>
        <v>#N/A</v>
      </c>
      <c r="DA6" s="64" t="e">
        <f t="shared" ref="DA6:DI6" si="8">IF(DA8="-",NA(),DA8)</f>
        <v>#N/A</v>
      </c>
      <c r="DB6" s="64" t="e">
        <f t="shared" si="8"/>
        <v>#N/A</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t="e">
        <f>IF(DK8="-",NA(),DK8)</f>
        <v>#N/A</v>
      </c>
      <c r="DL6" s="64" t="e">
        <f t="shared" ref="DL6:DT6" si="9">IF(DL8="-",NA(),DL8)</f>
        <v>#N/A</v>
      </c>
      <c r="DM6" s="64" t="e">
        <f t="shared" si="9"/>
        <v>#N/A</v>
      </c>
      <c r="DN6" s="64">
        <f t="shared" si="9"/>
        <v>302.10000000000002</v>
      </c>
      <c r="DO6" s="64">
        <f t="shared" si="9"/>
        <v>318.8</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123</v>
      </c>
      <c r="B7" s="60">
        <f t="shared" ref="B7:X7" si="10">B8</f>
        <v>2017</v>
      </c>
      <c r="C7" s="60">
        <f t="shared" si="10"/>
        <v>222054</v>
      </c>
      <c r="D7" s="60">
        <f t="shared" si="10"/>
        <v>47</v>
      </c>
      <c r="E7" s="60">
        <f t="shared" si="10"/>
        <v>14</v>
      </c>
      <c r="F7" s="60">
        <f t="shared" si="10"/>
        <v>0</v>
      </c>
      <c r="G7" s="60">
        <f t="shared" si="10"/>
        <v>8</v>
      </c>
      <c r="H7" s="60" t="str">
        <f t="shared" si="10"/>
        <v>静岡県　熱海市</v>
      </c>
      <c r="I7" s="60" t="str">
        <f t="shared" si="10"/>
        <v>中央町駐車場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v>
      </c>
      <c r="S7" s="62" t="str">
        <f t="shared" si="10"/>
        <v>商業施設</v>
      </c>
      <c r="T7" s="62" t="str">
        <f t="shared" si="10"/>
        <v>無</v>
      </c>
      <c r="U7" s="63">
        <f t="shared" si="10"/>
        <v>2083</v>
      </c>
      <c r="V7" s="63">
        <f t="shared" si="10"/>
        <v>96</v>
      </c>
      <c r="W7" s="63">
        <f t="shared" si="10"/>
        <v>216</v>
      </c>
      <c r="X7" s="62" t="str">
        <f t="shared" si="10"/>
        <v>導入なし</v>
      </c>
      <c r="Y7" s="64" t="str">
        <f>Y8</f>
        <v>-</v>
      </c>
      <c r="Z7" s="64" t="str">
        <f t="shared" ref="Z7:AH7" si="11">Z8</f>
        <v>-</v>
      </c>
      <c r="AA7" s="64" t="str">
        <f t="shared" si="11"/>
        <v>-</v>
      </c>
      <c r="AB7" s="64">
        <f t="shared" si="11"/>
        <v>70.2</v>
      </c>
      <c r="AC7" s="64">
        <f t="shared" si="11"/>
        <v>66.599999999999994</v>
      </c>
      <c r="AD7" s="64">
        <f t="shared" si="11"/>
        <v>135.1</v>
      </c>
      <c r="AE7" s="64">
        <f t="shared" si="11"/>
        <v>172.3</v>
      </c>
      <c r="AF7" s="64">
        <f t="shared" si="11"/>
        <v>218.5</v>
      </c>
      <c r="AG7" s="64">
        <f t="shared" si="11"/>
        <v>151.19999999999999</v>
      </c>
      <c r="AH7" s="64">
        <f t="shared" si="11"/>
        <v>212.4</v>
      </c>
      <c r="AI7" s="61"/>
      <c r="AJ7" s="64" t="str">
        <f>AJ8</f>
        <v>-</v>
      </c>
      <c r="AK7" s="64" t="str">
        <f t="shared" ref="AK7:AS7" si="12">AK8</f>
        <v>-</v>
      </c>
      <c r="AL7" s="64" t="str">
        <f t="shared" si="12"/>
        <v>-</v>
      </c>
      <c r="AM7" s="64">
        <f t="shared" si="12"/>
        <v>0</v>
      </c>
      <c r="AN7" s="64">
        <f t="shared" si="12"/>
        <v>0</v>
      </c>
      <c r="AO7" s="64">
        <f t="shared" si="12"/>
        <v>7.3</v>
      </c>
      <c r="AP7" s="64">
        <f t="shared" si="12"/>
        <v>5.7</v>
      </c>
      <c r="AQ7" s="64">
        <f t="shared" si="12"/>
        <v>4.7</v>
      </c>
      <c r="AR7" s="64">
        <f t="shared" si="12"/>
        <v>4</v>
      </c>
      <c r="AS7" s="64">
        <f t="shared" si="12"/>
        <v>2.4</v>
      </c>
      <c r="AT7" s="61"/>
      <c r="AU7" s="65" t="str">
        <f>AU8</f>
        <v>-</v>
      </c>
      <c r="AV7" s="65" t="str">
        <f t="shared" ref="AV7:BD7" si="13">AV8</f>
        <v>-</v>
      </c>
      <c r="AW7" s="65" t="str">
        <f t="shared" si="13"/>
        <v>-</v>
      </c>
      <c r="AX7" s="65">
        <f t="shared" si="13"/>
        <v>0</v>
      </c>
      <c r="AY7" s="65">
        <f t="shared" si="13"/>
        <v>0</v>
      </c>
      <c r="AZ7" s="65">
        <f t="shared" si="13"/>
        <v>91</v>
      </c>
      <c r="BA7" s="65">
        <f t="shared" si="13"/>
        <v>48</v>
      </c>
      <c r="BB7" s="65">
        <f t="shared" si="13"/>
        <v>46</v>
      </c>
      <c r="BC7" s="65">
        <f t="shared" si="13"/>
        <v>39</v>
      </c>
      <c r="BD7" s="65">
        <f t="shared" si="13"/>
        <v>25</v>
      </c>
      <c r="BE7" s="63"/>
      <c r="BF7" s="64" t="str">
        <f>BF8</f>
        <v>-</v>
      </c>
      <c r="BG7" s="64" t="str">
        <f t="shared" ref="BG7:BO7" si="14">BG8</f>
        <v>-</v>
      </c>
      <c r="BH7" s="64" t="str">
        <f t="shared" si="14"/>
        <v>-</v>
      </c>
      <c r="BI7" s="64">
        <f t="shared" si="14"/>
        <v>-19.399999999999999</v>
      </c>
      <c r="BJ7" s="64">
        <f t="shared" si="14"/>
        <v>-10.9</v>
      </c>
      <c r="BK7" s="64">
        <f t="shared" si="14"/>
        <v>28.1</v>
      </c>
      <c r="BL7" s="64">
        <f t="shared" si="14"/>
        <v>33.6</v>
      </c>
      <c r="BM7" s="64">
        <f t="shared" si="14"/>
        <v>33.200000000000003</v>
      </c>
      <c r="BN7" s="64">
        <f t="shared" si="14"/>
        <v>29.6</v>
      </c>
      <c r="BO7" s="64">
        <f t="shared" si="14"/>
        <v>29.2</v>
      </c>
      <c r="BP7" s="61"/>
      <c r="BQ7" s="65" t="str">
        <f>BQ8</f>
        <v>-</v>
      </c>
      <c r="BR7" s="65" t="str">
        <f t="shared" ref="BR7:BZ7" si="15">BR8</f>
        <v>-</v>
      </c>
      <c r="BS7" s="65" t="str">
        <f t="shared" si="15"/>
        <v>-</v>
      </c>
      <c r="BT7" s="65">
        <f t="shared" si="15"/>
        <v>-7931</v>
      </c>
      <c r="BU7" s="65">
        <f t="shared" si="15"/>
        <v>-7746</v>
      </c>
      <c r="BV7" s="65">
        <f t="shared" si="15"/>
        <v>39173</v>
      </c>
      <c r="BW7" s="65">
        <f t="shared" si="15"/>
        <v>44860</v>
      </c>
      <c r="BX7" s="65">
        <f t="shared" si="15"/>
        <v>37496</v>
      </c>
      <c r="BY7" s="65">
        <f t="shared" si="15"/>
        <v>31888</v>
      </c>
      <c r="BZ7" s="65">
        <f t="shared" si="15"/>
        <v>13314</v>
      </c>
      <c r="CA7" s="63"/>
      <c r="CB7" s="64" t="s">
        <v>124</v>
      </c>
      <c r="CC7" s="64" t="s">
        <v>124</v>
      </c>
      <c r="CD7" s="64" t="s">
        <v>124</v>
      </c>
      <c r="CE7" s="64" t="s">
        <v>124</v>
      </c>
      <c r="CF7" s="64" t="s">
        <v>124</v>
      </c>
      <c r="CG7" s="64" t="s">
        <v>124</v>
      </c>
      <c r="CH7" s="64" t="s">
        <v>124</v>
      </c>
      <c r="CI7" s="64" t="s">
        <v>124</v>
      </c>
      <c r="CJ7" s="64" t="s">
        <v>124</v>
      </c>
      <c r="CK7" s="64" t="s">
        <v>122</v>
      </c>
      <c r="CL7" s="61"/>
      <c r="CM7" s="63" t="str">
        <f>CM8</f>
        <v>-</v>
      </c>
      <c r="CN7" s="63">
        <f>CN8</f>
        <v>0</v>
      </c>
      <c r="CO7" s="64" t="s">
        <v>124</v>
      </c>
      <c r="CP7" s="64" t="s">
        <v>124</v>
      </c>
      <c r="CQ7" s="64" t="s">
        <v>124</v>
      </c>
      <c r="CR7" s="64" t="s">
        <v>124</v>
      </c>
      <c r="CS7" s="64" t="s">
        <v>124</v>
      </c>
      <c r="CT7" s="64" t="s">
        <v>124</v>
      </c>
      <c r="CU7" s="64" t="s">
        <v>124</v>
      </c>
      <c r="CV7" s="64" t="s">
        <v>124</v>
      </c>
      <c r="CW7" s="64" t="s">
        <v>124</v>
      </c>
      <c r="CX7" s="64" t="s">
        <v>122</v>
      </c>
      <c r="CY7" s="61"/>
      <c r="CZ7" s="64" t="str">
        <f>CZ8</f>
        <v>-</v>
      </c>
      <c r="DA7" s="64" t="str">
        <f t="shared" ref="DA7:DI7" si="16">DA8</f>
        <v>-</v>
      </c>
      <c r="DB7" s="64" t="str">
        <f t="shared" si="16"/>
        <v>-</v>
      </c>
      <c r="DC7" s="64">
        <f t="shared" si="16"/>
        <v>0</v>
      </c>
      <c r="DD7" s="64">
        <f t="shared" si="16"/>
        <v>0</v>
      </c>
      <c r="DE7" s="64">
        <f t="shared" si="16"/>
        <v>328.3</v>
      </c>
      <c r="DF7" s="64">
        <f t="shared" si="16"/>
        <v>254</v>
      </c>
      <c r="DG7" s="64">
        <f t="shared" si="16"/>
        <v>280</v>
      </c>
      <c r="DH7" s="64">
        <f t="shared" si="16"/>
        <v>239.6</v>
      </c>
      <c r="DI7" s="64">
        <f t="shared" si="16"/>
        <v>224.1</v>
      </c>
      <c r="DJ7" s="61"/>
      <c r="DK7" s="64" t="str">
        <f>DK8</f>
        <v>-</v>
      </c>
      <c r="DL7" s="64" t="str">
        <f t="shared" ref="DL7:DT7" si="17">DL8</f>
        <v>-</v>
      </c>
      <c r="DM7" s="64" t="str">
        <f t="shared" si="17"/>
        <v>-</v>
      </c>
      <c r="DN7" s="64">
        <f t="shared" si="17"/>
        <v>302.10000000000002</v>
      </c>
      <c r="DO7" s="64">
        <f t="shared" si="17"/>
        <v>318.8</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222054</v>
      </c>
      <c r="D8" s="67">
        <v>47</v>
      </c>
      <c r="E8" s="67">
        <v>14</v>
      </c>
      <c r="F8" s="67">
        <v>0</v>
      </c>
      <c r="G8" s="67">
        <v>8</v>
      </c>
      <c r="H8" s="67" t="s">
        <v>125</v>
      </c>
      <c r="I8" s="67" t="s">
        <v>126</v>
      </c>
      <c r="J8" s="67" t="s">
        <v>127</v>
      </c>
      <c r="K8" s="67" t="s">
        <v>128</v>
      </c>
      <c r="L8" s="67" t="s">
        <v>129</v>
      </c>
      <c r="M8" s="67" t="s">
        <v>130</v>
      </c>
      <c r="N8" s="67" t="s">
        <v>131</v>
      </c>
      <c r="O8" s="68" t="s">
        <v>132</v>
      </c>
      <c r="P8" s="69" t="s">
        <v>133</v>
      </c>
      <c r="Q8" s="69" t="s">
        <v>134</v>
      </c>
      <c r="R8" s="70">
        <v>2</v>
      </c>
      <c r="S8" s="69" t="s">
        <v>135</v>
      </c>
      <c r="T8" s="69" t="s">
        <v>136</v>
      </c>
      <c r="U8" s="70">
        <v>2083</v>
      </c>
      <c r="V8" s="70">
        <v>96</v>
      </c>
      <c r="W8" s="70">
        <v>216</v>
      </c>
      <c r="X8" s="69" t="s">
        <v>137</v>
      </c>
      <c r="Y8" s="71" t="s">
        <v>129</v>
      </c>
      <c r="Z8" s="71" t="s">
        <v>129</v>
      </c>
      <c r="AA8" s="71" t="s">
        <v>129</v>
      </c>
      <c r="AB8" s="71">
        <v>70.2</v>
      </c>
      <c r="AC8" s="71">
        <v>66.599999999999994</v>
      </c>
      <c r="AD8" s="71">
        <v>135.1</v>
      </c>
      <c r="AE8" s="71">
        <v>172.3</v>
      </c>
      <c r="AF8" s="71">
        <v>218.5</v>
      </c>
      <c r="AG8" s="71">
        <v>151.19999999999999</v>
      </c>
      <c r="AH8" s="71">
        <v>212.4</v>
      </c>
      <c r="AI8" s="68">
        <v>319.10000000000002</v>
      </c>
      <c r="AJ8" s="71" t="s">
        <v>129</v>
      </c>
      <c r="AK8" s="71" t="s">
        <v>129</v>
      </c>
      <c r="AL8" s="71" t="s">
        <v>129</v>
      </c>
      <c r="AM8" s="71">
        <v>0</v>
      </c>
      <c r="AN8" s="71">
        <v>0</v>
      </c>
      <c r="AO8" s="71">
        <v>7.3</v>
      </c>
      <c r="AP8" s="71">
        <v>5.7</v>
      </c>
      <c r="AQ8" s="71">
        <v>4.7</v>
      </c>
      <c r="AR8" s="71">
        <v>4</v>
      </c>
      <c r="AS8" s="71">
        <v>2.4</v>
      </c>
      <c r="AT8" s="68">
        <v>5.6</v>
      </c>
      <c r="AU8" s="72" t="s">
        <v>129</v>
      </c>
      <c r="AV8" s="72" t="s">
        <v>129</v>
      </c>
      <c r="AW8" s="72" t="s">
        <v>129</v>
      </c>
      <c r="AX8" s="72">
        <v>0</v>
      </c>
      <c r="AY8" s="72">
        <v>0</v>
      </c>
      <c r="AZ8" s="72">
        <v>91</v>
      </c>
      <c r="BA8" s="72">
        <v>48</v>
      </c>
      <c r="BB8" s="72">
        <v>46</v>
      </c>
      <c r="BC8" s="72">
        <v>39</v>
      </c>
      <c r="BD8" s="72">
        <v>25</v>
      </c>
      <c r="BE8" s="72">
        <v>37</v>
      </c>
      <c r="BF8" s="71" t="s">
        <v>129</v>
      </c>
      <c r="BG8" s="71" t="s">
        <v>129</v>
      </c>
      <c r="BH8" s="71" t="s">
        <v>129</v>
      </c>
      <c r="BI8" s="71">
        <v>-19.399999999999999</v>
      </c>
      <c r="BJ8" s="71">
        <v>-10.9</v>
      </c>
      <c r="BK8" s="71">
        <v>28.1</v>
      </c>
      <c r="BL8" s="71">
        <v>33.6</v>
      </c>
      <c r="BM8" s="71">
        <v>33.200000000000003</v>
      </c>
      <c r="BN8" s="71">
        <v>29.6</v>
      </c>
      <c r="BO8" s="71">
        <v>29.2</v>
      </c>
      <c r="BP8" s="68">
        <v>26.4</v>
      </c>
      <c r="BQ8" s="72" t="s">
        <v>129</v>
      </c>
      <c r="BR8" s="72" t="s">
        <v>129</v>
      </c>
      <c r="BS8" s="72" t="s">
        <v>129</v>
      </c>
      <c r="BT8" s="73">
        <v>-7931</v>
      </c>
      <c r="BU8" s="73">
        <v>-7746</v>
      </c>
      <c r="BV8" s="72">
        <v>39173</v>
      </c>
      <c r="BW8" s="72">
        <v>44860</v>
      </c>
      <c r="BX8" s="72">
        <v>37496</v>
      </c>
      <c r="BY8" s="72">
        <v>31888</v>
      </c>
      <c r="BZ8" s="72">
        <v>13314</v>
      </c>
      <c r="CA8" s="70">
        <v>15069</v>
      </c>
      <c r="CB8" s="71" t="s">
        <v>129</v>
      </c>
      <c r="CC8" s="71" t="s">
        <v>129</v>
      </c>
      <c r="CD8" s="71" t="s">
        <v>129</v>
      </c>
      <c r="CE8" s="71" t="s">
        <v>129</v>
      </c>
      <c r="CF8" s="71" t="s">
        <v>129</v>
      </c>
      <c r="CG8" s="71" t="s">
        <v>129</v>
      </c>
      <c r="CH8" s="71" t="s">
        <v>129</v>
      </c>
      <c r="CI8" s="71" t="s">
        <v>129</v>
      </c>
      <c r="CJ8" s="71" t="s">
        <v>129</v>
      </c>
      <c r="CK8" s="71" t="s">
        <v>129</v>
      </c>
      <c r="CL8" s="68" t="s">
        <v>129</v>
      </c>
      <c r="CM8" s="70" t="s">
        <v>129</v>
      </c>
      <c r="CN8" s="70">
        <v>0</v>
      </c>
      <c r="CO8" s="71" t="s">
        <v>129</v>
      </c>
      <c r="CP8" s="71" t="s">
        <v>129</v>
      </c>
      <c r="CQ8" s="71" t="s">
        <v>129</v>
      </c>
      <c r="CR8" s="71" t="s">
        <v>129</v>
      </c>
      <c r="CS8" s="71" t="s">
        <v>129</v>
      </c>
      <c r="CT8" s="71" t="s">
        <v>129</v>
      </c>
      <c r="CU8" s="71" t="s">
        <v>129</v>
      </c>
      <c r="CV8" s="71" t="s">
        <v>129</v>
      </c>
      <c r="CW8" s="71" t="s">
        <v>129</v>
      </c>
      <c r="CX8" s="71" t="s">
        <v>129</v>
      </c>
      <c r="CY8" s="68" t="s">
        <v>129</v>
      </c>
      <c r="CZ8" s="71" t="s">
        <v>129</v>
      </c>
      <c r="DA8" s="71" t="s">
        <v>129</v>
      </c>
      <c r="DB8" s="71" t="s">
        <v>129</v>
      </c>
      <c r="DC8" s="71">
        <v>0</v>
      </c>
      <c r="DD8" s="71">
        <v>0</v>
      </c>
      <c r="DE8" s="71">
        <v>328.3</v>
      </c>
      <c r="DF8" s="71">
        <v>254</v>
      </c>
      <c r="DG8" s="71">
        <v>280</v>
      </c>
      <c r="DH8" s="71">
        <v>239.6</v>
      </c>
      <c r="DI8" s="71">
        <v>224.1</v>
      </c>
      <c r="DJ8" s="68">
        <v>120.3</v>
      </c>
      <c r="DK8" s="71" t="s">
        <v>129</v>
      </c>
      <c r="DL8" s="71" t="s">
        <v>129</v>
      </c>
      <c r="DM8" s="71" t="s">
        <v>129</v>
      </c>
      <c r="DN8" s="71">
        <v>302.10000000000002</v>
      </c>
      <c r="DO8" s="71">
        <v>318.8</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2019-01-29T05:50:52Z</cp:lastPrinted>
  <dcterms:created xsi:type="dcterms:W3CDTF">2018-12-07T10:30:52Z</dcterms:created>
  <dcterms:modified xsi:type="dcterms:W3CDTF">2019-01-29T06:56:19Z</dcterms:modified>
  <cp:category/>
</cp:coreProperties>
</file>