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z16es005\水道部共有フォルダ\01 水道総務課\06.照会・回答\市内部　照会　回答\財政課\H30\H31.1.21 平成29年度決算「経営比較分析表」の分析等について\"/>
    </mc:Choice>
  </mc:AlternateContent>
  <workbookProtection workbookAlgorithmName="SHA-512" workbookHashValue="ZzgC3KVEn2KdcQj+gGhgl2E6JAo8J6smRBc57lyKh4Uq6pqj2peSWuMIHpj430I/2E2eC3r38r/4YGHhFUx2AA==" workbookSaltValue="Mhi5Zp6wiPUnpfDWGl4ddQ=="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<sst xmlns="http://schemas.openxmlformats.org/spreadsheetml/2006/main" count="239" uniqueCount="123">
  <si>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</si>
  <si>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</si>
  <si>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</si>
  <si>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</si>
  <si>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</si>
  <si>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</si>
  <si>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</si>
  <si>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</si>
  <si>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</si>
  <si>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</si>
  <si>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</si>
  <si>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</si>
  <si>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</si>
  <si>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</si>
  <si>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</si>
  <si>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</si>
  <si>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</si>
  <si>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</si>
  <si>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</si>
  <si>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</si>
  <si>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</si>
  <si>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</si>
  <si>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</si>
  <si>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</si>
  <si>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</si>
  <si>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</si>
  <si>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</si>
  <si>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</si>
  <si>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</si>
  <si>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</si>
  <si>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</si>
  <si>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</si>
  <si>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</si>
  <si>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</si>
  <si>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</si>
  <si>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</si>
  <si>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</si>
  <si>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</si>
  <si>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</si>
  <si>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</si>
  <si>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</si>
  <si>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</si>
  <si>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</si>
  <si>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</si>
  <si>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</si>
  <si>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</si>
  <si>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</si>
  <si>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</si>
  <si>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</si>
  <si>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</si>
  <si>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</si>
  <si>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</si>
  <si>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</si>
  <si>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</si>
  <si>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</si>
  <si>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</si>
  <si>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</si>
  <si>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</si>
  <si>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</si>
  <si>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</si>
  <si>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</si>
  <si>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</si>
  <si>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</si>
  <si>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</si>
  <si>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</si>
  <si>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</si>
  <si>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</si>
  <si>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</si>
  <si>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</si>
  <si>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</si>
  <si>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</si>
  <si>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</si>
  <si>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</si>
  <si>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</si>
  <si>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</si>
  <si>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</si>
  <si>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</si>
  <si>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</si>
  <si>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</si>
  <si>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</si>
  <si>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</si>
  <si>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</si>
  <si>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</si>
  <si>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</si>
  <si>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</si>
  <si>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</si>
  <si>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</si>
  <si>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</si>
  <si>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</si>
  <si>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</si>
  <si>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</si>
  <si>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</si>
  <si>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</si>
  <si>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</si>
  <si>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</si>
  <si>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</si>
  <si>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</si>
  <si>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</si>
  <si>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</si>
  <si>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</si>
  <si>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</si>
  <si>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</si>
  <si>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</si>
  <si>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</si>
  <si>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</si>
  <si>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</si>
  <si>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</si>
  <si>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</si>
  <si>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沼津市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</si>
  <si>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</si>
  <si>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</si>
  <si>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</si>
  <si>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</si>
  <si>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</si>
  <si>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</si>
  <si>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</si>
  <si>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</si>
  <si>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</si>
  <si>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</si>
  <si>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</si>
  <si>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漁業集落排水は、平成7年度より整備を開始した比較的新しい施設であるため、現状では②管渠老朽化率0％が示すように、更新しなければならない管渠は存在しない。
</t>
    <phoneticPr fontId="16"/>
  </si>
  <si>
    <t>　使用料で回収すべき経費をどの程度賄えているかを示す⑤経費回収率を見ると、平成25年度は15％程度、使用料改定を行った平成26年度から平成29年度においても約20％程度である。このことは、使用料収入だけでは維持管理経費を賄うことができておらず、収入と経費とのバランスが非常に悪い状況にある。
　下水道への接続率を表す⑧水洗化率は100％であり、整備効果が発揮されていると言えるが、経費について見ると、1㎥あたりの汚水処理にどの程度経費を要したかを示す⑥汚水処理原価は、類似団体平均、全国平均よりも多額となっており、効率の良い維持管理を検討し、更なる経費の削減に努めなければならない。
※沼津市においては、漁業集落排水、特定環境保全公共下水道、公共下水道は個別に管理しておらず、同一の会計で管理している為、沼津市下水道の分析は、最大規模である公共下水道のシートを見ていただけると理解していただきやすいです。</t>
    <rPh sb="47" eb="49">
      <t>テイド</t>
    </rPh>
    <rPh sb="67" eb="69">
      <t>ヘイセイ</t>
    </rPh>
    <rPh sb="71" eb="73">
      <t>ネンド</t>
    </rPh>
    <rPh sb="82" eb="84">
      <t>テイド</t>
    </rPh>
    <rPh sb="137" eb="138">
      <t>ワル</t>
    </rPh>
    <rPh sb="139" eb="141">
      <t>ジョウキョウ</t>
    </rPh>
    <phoneticPr fontId="16"/>
  </si>
  <si>
    <t>　快適で衛生的な住環境を引き継いでいくために漁業集落排水の適正な維持管理は欠かすことができない。そのため、強固な経営基盤の確立が不可欠である。
　このような中、平成26年度に利用者の皆様に負担増をお願いし、使用料の改定を行ったが、この改定では経営状況の悪化を防ぐことはできたが、経営改善までには至っていない。
　今後もあらゆる経費削減策を講じるほか、適正な受益者負担となるよう、定期的に使用料の見直しの検討など、財源の確保に努めなければならない。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</si>
</sst>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quot;-&quot;">
                  <c:v>0</c:v>
                </c:pt>
                <c:pt idx="4" formatCode="#,##0.00;&quot;△&quot;#,##0.00;&quot;-&quot;">
                  <c:v>0</c:v>
                </c:pt>
              </c:numCache>
            </c:numRef>
          </c:val>
          <c:extLst>
            <c:ext xmlns:c16="http://schemas.microsoft.com/office/drawing/2014/chart" uri="{C3380CC4-5D6E-409C-BE32-E72D297353CC}">
              <c16:uniqueId val="{00000000-243E-45E5-87B6-088343FBDFE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0.05</c:v>
                </c:pt>
                <c:pt idx="2">
                  <c:v>0.18</c:v>
                </c:pt>
                <c:pt idx="3">
                  <c:v>0.01</c:v>
                </c:pt>
                <c:pt idx="4">
                  <c:v>0.09</c:v>
                </c:pt>
              </c:numCache>
            </c:numRef>
          </c:val>
          <c:smooth val="0"/>
          <c:extLst>
            <c:ext xmlns:c16="http://schemas.microsoft.com/office/drawing/2014/chart" uri="{C3380CC4-5D6E-409C-BE32-E72D297353CC}">
              <c16:uniqueId val="{00000001-243E-45E5-87B6-088343FBDFE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31.46</c:v>
                </c:pt>
                <c:pt idx="1">
                  <c:v>23.9</c:v>
                </c:pt>
                <c:pt idx="2">
                  <c:v>27.07</c:v>
                </c:pt>
                <c:pt idx="3">
                  <c:v>26.1</c:v>
                </c:pt>
                <c:pt idx="4">
                  <c:v>24.88</c:v>
                </c:pt>
              </c:numCache>
            </c:numRef>
          </c:val>
          <c:extLst>
            <c:ext xmlns:c16="http://schemas.microsoft.com/office/drawing/2014/chart" uri="{C3380CC4-5D6E-409C-BE32-E72D297353CC}">
              <c16:uniqueId val="{00000000-F51C-4EA2-B5AC-06C39A93EBA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39.68</c:v>
                </c:pt>
                <c:pt idx="2">
                  <c:v>35.64</c:v>
                </c:pt>
                <c:pt idx="3">
                  <c:v>33.729999999999997</c:v>
                </c:pt>
                <c:pt idx="4">
                  <c:v>33.21</c:v>
                </c:pt>
              </c:numCache>
            </c:numRef>
          </c:val>
          <c:smooth val="0"/>
          <c:extLst>
            <c:ext xmlns:c16="http://schemas.microsoft.com/office/drawing/2014/chart" uri="{C3380CC4-5D6E-409C-BE32-E72D297353CC}">
              <c16:uniqueId val="{00000001-F51C-4EA2-B5AC-06C39A93EBA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9733-48E1-80EB-2977DB0D19C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83.95</c:v>
                </c:pt>
                <c:pt idx="2">
                  <c:v>82.92</c:v>
                </c:pt>
                <c:pt idx="3">
                  <c:v>79.989999999999995</c:v>
                </c:pt>
                <c:pt idx="4">
                  <c:v>79.98</c:v>
                </c:pt>
              </c:numCache>
            </c:numRef>
          </c:val>
          <c:smooth val="0"/>
          <c:extLst>
            <c:ext xmlns:c16="http://schemas.microsoft.com/office/drawing/2014/chart" uri="{C3380CC4-5D6E-409C-BE32-E72D297353CC}">
              <c16:uniqueId val="{00000001-9733-48E1-80EB-2977DB0D19C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B76-4E3D-B5F6-02CA7203CA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94.68</c:v>
                </c:pt>
                <c:pt idx="1">
                  <c:v>99.08</c:v>
                </c:pt>
                <c:pt idx="2">
                  <c:v>97.28</c:v>
                </c:pt>
                <c:pt idx="3">
                  <c:v>98.49</c:v>
                </c:pt>
                <c:pt idx="4">
                  <c:v>99.09</c:v>
                </c:pt>
              </c:numCache>
            </c:numRef>
          </c:val>
          <c:smooth val="0"/>
          <c:extLst>
            <c:ext xmlns:c16="http://schemas.microsoft.com/office/drawing/2014/chart" uri="{C3380CC4-5D6E-409C-BE32-E72D297353CC}">
              <c16:uniqueId val="{00000001-2B76-4E3D-B5F6-02CA7203CA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13.05</c:v>
                </c:pt>
                <c:pt idx="1">
                  <c:v>43.16</c:v>
                </c:pt>
                <c:pt idx="2">
                  <c:v>47.1</c:v>
                </c:pt>
                <c:pt idx="3">
                  <c:v>51.82</c:v>
                </c:pt>
                <c:pt idx="4">
                  <c:v>56.21</c:v>
                </c:pt>
              </c:numCache>
            </c:numRef>
          </c:val>
          <c:extLst>
            <c:ext xmlns:c16="http://schemas.microsoft.com/office/drawing/2014/chart" uri="{C3380CC4-5D6E-409C-BE32-E72D297353CC}">
              <c16:uniqueId val="{00000000-9D3D-4990-86B0-89C5DD674D4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6.54</c:v>
                </c:pt>
                <c:pt idx="1">
                  <c:v>23.85</c:v>
                </c:pt>
                <c:pt idx="2">
                  <c:v>27.17</c:v>
                </c:pt>
                <c:pt idx="3">
                  <c:v>30.22</c:v>
                </c:pt>
                <c:pt idx="4">
                  <c:v>33.380000000000003</c:v>
                </c:pt>
              </c:numCache>
            </c:numRef>
          </c:val>
          <c:smooth val="0"/>
          <c:extLst>
            <c:ext xmlns:c16="http://schemas.microsoft.com/office/drawing/2014/chart" uri="{C3380CC4-5D6E-409C-BE32-E72D297353CC}">
              <c16:uniqueId val="{00000001-9D3D-4990-86B0-89C5DD674D4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quot;-&quot;">
                  <c:v>0</c:v>
                </c:pt>
                <c:pt idx="4" formatCode="#,##0.00;&quot;△&quot;#,##0.00;&quot;-&quot;">
                  <c:v>0</c:v>
                </c:pt>
              </c:numCache>
            </c:numRef>
          </c:val>
          <c:extLst>
            <c:ext xmlns:c16="http://schemas.microsoft.com/office/drawing/2014/chart" uri="{C3380CC4-5D6E-409C-BE32-E72D297353CC}">
              <c16:uniqueId val="{00000000-F6BE-4592-8006-BF46D40867E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F6BE-4592-8006-BF46D40867E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0B-41D9-AC8D-1EDD755E974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395.34</c:v>
                </c:pt>
                <c:pt idx="1">
                  <c:v>221.59</c:v>
                </c:pt>
                <c:pt idx="2">
                  <c:v>244.06</c:v>
                </c:pt>
                <c:pt idx="3">
                  <c:v>294.57</c:v>
                </c:pt>
                <c:pt idx="4">
                  <c:v>295.20999999999998</c:v>
                </c:pt>
              </c:numCache>
            </c:numRef>
          </c:val>
          <c:smooth val="0"/>
          <c:extLst>
            <c:ext xmlns:c16="http://schemas.microsoft.com/office/drawing/2014/chart" uri="{C3380CC4-5D6E-409C-BE32-E72D297353CC}">
              <c16:uniqueId val="{00000001-AB0B-41D9-AC8D-1EDD755E974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406.28</c:v>
                </c:pt>
                <c:pt idx="1">
                  <c:v>326.01</c:v>
                </c:pt>
                <c:pt idx="2">
                  <c:v>445.62</c:v>
                </c:pt>
                <c:pt idx="3">
                  <c:v>761.4</c:v>
                </c:pt>
                <c:pt idx="4">
                  <c:v>559.55999999999995</c:v>
                </c:pt>
              </c:numCache>
            </c:numRef>
          </c:val>
          <c:extLst>
            <c:ext xmlns:c16="http://schemas.microsoft.com/office/drawing/2014/chart" uri="{C3380CC4-5D6E-409C-BE32-E72D297353CC}">
              <c16:uniqueId val="{00000000-3941-4559-B93E-4429FF64960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914.26</c:v>
                </c:pt>
                <c:pt idx="1">
                  <c:v>56.86</c:v>
                </c:pt>
                <c:pt idx="2">
                  <c:v>57.91</c:v>
                </c:pt>
                <c:pt idx="3">
                  <c:v>94.41</c:v>
                </c:pt>
                <c:pt idx="4">
                  <c:v>90.89</c:v>
                </c:pt>
              </c:numCache>
            </c:numRef>
          </c:val>
          <c:smooth val="0"/>
          <c:extLst>
            <c:ext xmlns:c16="http://schemas.microsoft.com/office/drawing/2014/chart" uri="{C3380CC4-5D6E-409C-BE32-E72D297353CC}">
              <c16:uniqueId val="{00000001-3941-4559-B93E-4429FF64960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1750.17</c:v>
                </c:pt>
                <c:pt idx="1">
                  <c:v>1289</c:v>
                </c:pt>
                <c:pt idx="2">
                  <c:v>1204.7</c:v>
                </c:pt>
                <c:pt idx="3">
                  <c:v>1154.55</c:v>
                </c:pt>
                <c:pt idx="4">
                  <c:v>1054.3599999999999</c:v>
                </c:pt>
              </c:numCache>
            </c:numRef>
          </c:val>
          <c:extLst>
            <c:ext xmlns:c16="http://schemas.microsoft.com/office/drawing/2014/chart" uri="{C3380CC4-5D6E-409C-BE32-E72D297353CC}">
              <c16:uniqueId val="{00000000-FB5F-4165-8250-EBDB718EB2E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830.5</c:v>
                </c:pt>
                <c:pt idx="2">
                  <c:v>1029.24</c:v>
                </c:pt>
                <c:pt idx="3">
                  <c:v>1063.93</c:v>
                </c:pt>
                <c:pt idx="4">
                  <c:v>1060.8599999999999</c:v>
                </c:pt>
              </c:numCache>
            </c:numRef>
          </c:val>
          <c:smooth val="0"/>
          <c:extLst>
            <c:ext xmlns:c16="http://schemas.microsoft.com/office/drawing/2014/chart" uri="{C3380CC4-5D6E-409C-BE32-E72D297353CC}">
              <c16:uniqueId val="{00000001-FB5F-4165-8250-EBDB718EB2E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15.9</c:v>
                </c:pt>
                <c:pt idx="1">
                  <c:v>21.46</c:v>
                </c:pt>
                <c:pt idx="2">
                  <c:v>21.83</c:v>
                </c:pt>
                <c:pt idx="3">
                  <c:v>20.28</c:v>
                </c:pt>
                <c:pt idx="4">
                  <c:v>20.57</c:v>
                </c:pt>
              </c:numCache>
            </c:numRef>
          </c:val>
          <c:extLst>
            <c:ext xmlns:c16="http://schemas.microsoft.com/office/drawing/2014/chart" uri="{C3380CC4-5D6E-409C-BE32-E72D297353CC}">
              <c16:uniqueId val="{00000000-9765-473F-92AB-5D90001B95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43.66</c:v>
                </c:pt>
                <c:pt idx="2">
                  <c:v>43.13</c:v>
                </c:pt>
                <c:pt idx="3">
                  <c:v>46.26</c:v>
                </c:pt>
                <c:pt idx="4">
                  <c:v>45.81</c:v>
                </c:pt>
              </c:numCache>
            </c:numRef>
          </c:val>
          <c:smooth val="0"/>
          <c:extLst>
            <c:ext xmlns:c16="http://schemas.microsoft.com/office/drawing/2014/chart" uri="{C3380CC4-5D6E-409C-BE32-E72D297353CC}">
              <c16:uniqueId val="{00000001-9765-473F-92AB-5D90001B95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521.32000000000005</c:v>
                </c:pt>
                <c:pt idx="1">
                  <c:v>517.42999999999995</c:v>
                </c:pt>
                <c:pt idx="2">
                  <c:v>519.94000000000005</c:v>
                </c:pt>
                <c:pt idx="3">
                  <c:v>563.07000000000005</c:v>
                </c:pt>
                <c:pt idx="4">
                  <c:v>553.32000000000005</c:v>
                </c:pt>
              </c:numCache>
            </c:numRef>
          </c:val>
          <c:extLst>
            <c:ext xmlns:c16="http://schemas.microsoft.com/office/drawing/2014/chart" uri="{C3380CC4-5D6E-409C-BE32-E72D297353CC}">
              <c16:uniqueId val="{00000000-E878-457F-98F3-F72A70092CA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382.09</c:v>
                </c:pt>
                <c:pt idx="2">
                  <c:v>392.03</c:v>
                </c:pt>
                <c:pt idx="3">
                  <c:v>376.4</c:v>
                </c:pt>
                <c:pt idx="4">
                  <c:v>383.92</c:v>
                </c:pt>
              </c:numCache>
            </c:numRef>
          </c:val>
          <c:smooth val="0"/>
          <c:extLst>
            <c:ext xmlns:c16="http://schemas.microsoft.com/office/drawing/2014/chart" uri="{C3380CC4-5D6E-409C-BE32-E72D297353CC}">
              <c16:uniqueId val="{00000001-E878-457F-98F3-F72A70092CA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【134.74】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B49" zoomScale="89" zoomScaleNormal="89"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静岡県　沼津市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3"/>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7">
        <f>データ!S6</f>
        <v>197349</v>
      </c>
      <c r="AM8" s="67"/>
      <c r="AN8" s="67"/>
      <c r="AO8" s="67"/>
      <c r="AP8" s="67"/>
      <c r="AQ8" s="67"/>
      <c r="AR8" s="67"/>
      <c r="AS8" s="67"/>
      <c r="AT8" s="66">
        <f>データ!T6</f>
        <v>186.96</v>
      </c>
      <c r="AU8" s="66"/>
      <c r="AV8" s="66"/>
      <c r="AW8" s="66"/>
      <c r="AX8" s="66"/>
      <c r="AY8" s="66"/>
      <c r="AZ8" s="66"/>
      <c r="BA8" s="66"/>
      <c r="BB8" s="66">
        <f>データ!U6</f>
        <v>1055.57</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3"/>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3"/>
      <c r="BK9" s="3"/>
      <c r="BL9" s="64" t="s">
        <v>20</v>
      </c>
      <c r="BM9" s="65"/>
      <c r="BN9" s="10" t="s">
        <v>21</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f>データ!O6</f>
        <v>85.54</v>
      </c>
      <c r="J10" s="66"/>
      <c r="K10" s="66"/>
      <c r="L10" s="66"/>
      <c r="M10" s="66"/>
      <c r="N10" s="66"/>
      <c r="O10" s="66"/>
      <c r="P10" s="66">
        <f>データ!P6</f>
        <v>0.12</v>
      </c>
      <c r="Q10" s="66"/>
      <c r="R10" s="66"/>
      <c r="S10" s="66"/>
      <c r="T10" s="66"/>
      <c r="U10" s="66"/>
      <c r="V10" s="66"/>
      <c r="W10" s="66">
        <f>データ!Q6</f>
        <v>61.1</v>
      </c>
      <c r="X10" s="66"/>
      <c r="Y10" s="66"/>
      <c r="Z10" s="66"/>
      <c r="AA10" s="66"/>
      <c r="AB10" s="66"/>
      <c r="AC10" s="66"/>
      <c r="AD10" s="67">
        <f>データ!R6</f>
        <v>2100</v>
      </c>
      <c r="AE10" s="67"/>
      <c r="AF10" s="67"/>
      <c r="AG10" s="67"/>
      <c r="AH10" s="67"/>
      <c r="AI10" s="67"/>
      <c r="AJ10" s="67"/>
      <c r="AK10" s="2"/>
      <c r="AL10" s="67">
        <f>データ!V6</f>
        <v>240</v>
      </c>
      <c r="AM10" s="67"/>
      <c r="AN10" s="67"/>
      <c r="AO10" s="67"/>
      <c r="AP10" s="67"/>
      <c r="AQ10" s="67"/>
      <c r="AR10" s="67"/>
      <c r="AS10" s="67"/>
      <c r="AT10" s="66">
        <f>データ!W6</f>
        <v>0.09</v>
      </c>
      <c r="AU10" s="66"/>
      <c r="AV10" s="66"/>
      <c r="AW10" s="66"/>
      <c r="AX10" s="66"/>
      <c r="AY10" s="66"/>
      <c r="AZ10" s="66"/>
      <c r="BA10" s="66"/>
      <c r="BB10" s="66">
        <f>データ!X6</f>
        <v>2666.67</v>
      </c>
      <c r="BC10" s="66"/>
      <c r="BD10" s="66"/>
      <c r="BE10" s="66"/>
      <c r="BF10" s="66"/>
      <c r="BG10" s="66"/>
      <c r="BH10" s="66"/>
      <c r="BI10" s="66"/>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【100.62】</v>
      </c>
      <c r="F86" s="26" t="str">
        <f>データ!AT6</f>
        <v>【134.74】</v>
      </c>
      <c r="G86" s="26" t="str">
        <f>データ!BE6</f>
        <v>【76.04】</v>
      </c>
      <c r="H86" s="26" t="str">
        <f>データ!BP6</f>
        <v>【920.42】</v>
      </c>
      <c r="I86" s="26" t="str">
        <f>データ!CA6</f>
        <v>【47.34】</v>
      </c>
      <c r="J86" s="26" t="str">
        <f>データ!CL6</f>
        <v>【360.30】</v>
      </c>
      <c r="K86" s="26" t="str">
        <f>データ!CW6</f>
        <v>【34.06】</v>
      </c>
      <c r="L86" s="26" t="str">
        <f>データ!DH6</f>
        <v>【79.14】</v>
      </c>
      <c r="M86" s="26" t="str">
        <f>データ!DS6</f>
        <v>【25.06】</v>
      </c>
      <c r="N86" s="26" t="str">
        <f>データ!ED6</f>
        <v>【0.00】</v>
      </c>
      <c r="O86" s="26" t="str">
        <f>データ!EO6</f>
        <v>【0.01】</v>
      </c>
    </row>
  </sheetData>
  <sheetProtection algorithmName="SHA-512" hashValue="k1D3T8H6LFRXlkTTPbJ6bRFb8OsuJe6lA+3ESAAU3JfXb4rDkbFB3jhynI6gcpZgt3vTc2Rin1WWvYnWr4kAtQ==" saltValue="b8nKyMTr6DTUO/dvhylAn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222038</v>
      </c>
      <c r="D6" s="33">
        <f t="shared" si="3"/>
        <v>46</v>
      </c>
      <c r="E6" s="33">
        <f t="shared" si="3"/>
        <v>17</v>
      </c>
      <c r="F6" s="33">
        <f t="shared" si="3"/>
        <v>6</v>
      </c>
      <c r="G6" s="33">
        <f t="shared" si="3"/>
        <v>0</v>
      </c>
      <c r="H6" s="33" t="str">
        <f t="shared" si="3"/>
        <v>静岡県　沼津市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85.54</v>
      </c>
      <c r="P6" s="34">
        <f t="shared" si="3"/>
        <v>0.12</v>
      </c>
      <c r="Q6" s="34">
        <f t="shared" si="3"/>
        <v>61.1</v>
      </c>
      <c r="R6" s="34">
        <f t="shared" si="3"/>
        <v>2100</v>
      </c>
      <c r="S6" s="34">
        <f t="shared" si="3"/>
        <v>197349</v>
      </c>
      <c r="T6" s="34">
        <f t="shared" si="3"/>
        <v>186.96</v>
      </c>
      <c r="U6" s="34">
        <f t="shared" si="3"/>
        <v>1055.57</v>
      </c>
      <c r="V6" s="34">
        <f t="shared" si="3"/>
        <v>240</v>
      </c>
      <c r="W6" s="34">
        <f t="shared" si="3"/>
        <v>0.09</v>
      </c>
      <c r="X6" s="34">
        <f t="shared" si="3"/>
        <v>2666.67</v>
      </c>
      <c r="Y6" s="35">
        <f>IF(Y7="",NA(),Y7)</f>
        <v>100</v>
      </c>
      <c r="Z6" s="35">
        <f t="shared" ref="Z6:AH6" si="4">IF(Z7="",NA(),Z7)</f>
        <v>100</v>
      </c>
      <c r="AA6" s="35">
        <f t="shared" si="4"/>
        <v>100</v>
      </c>
      <c r="AB6" s="35">
        <f t="shared" si="4"/>
        <v>100</v>
      </c>
      <c r="AC6" s="35">
        <f t="shared" si="4"/>
        <v>100</v>
      </c>
      <c r="AD6" s="35">
        <f t="shared" si="4"/>
        <v>94.68</v>
      </c>
      <c r="AE6" s="35">
        <f t="shared" si="4"/>
        <v>99.08</v>
      </c>
      <c r="AF6" s="35">
        <f t="shared" si="4"/>
        <v>97.28</v>
      </c>
      <c r="AG6" s="35">
        <f t="shared" si="4"/>
        <v>98.49</v>
      </c>
      <c r="AH6" s="35">
        <f t="shared" si="4"/>
        <v>99.09</v>
      </c>
      <c r="AI6" s="34" t="str">
        <f>IF(AI7="","",IF(AI7="-","【-】","【"&amp;SUBSTITUTE(TEXT(AI7,"#,##0.00"),"-","△")&amp;"】"))</f>
        <v>【100.62】</v>
      </c>
      <c r="AJ6" s="34">
        <f>IF(AJ7="",NA(),AJ7)</f>
        <v>0</v>
      </c>
      <c r="AK6" s="34">
        <f t="shared" ref="AK6:AS6" si="5">IF(AK7="",NA(),AK7)</f>
        <v>0</v>
      </c>
      <c r="AL6" s="34">
        <f t="shared" si="5"/>
        <v>0</v>
      </c>
      <c r="AM6" s="34">
        <f t="shared" si="5"/>
        <v>0</v>
      </c>
      <c r="AN6" s="34">
        <f t="shared" si="5"/>
        <v>0</v>
      </c>
      <c r="AO6" s="35">
        <f t="shared" si="5"/>
        <v>395.34</v>
      </c>
      <c r="AP6" s="35">
        <f t="shared" si="5"/>
        <v>221.59</v>
      </c>
      <c r="AQ6" s="35">
        <f t="shared" si="5"/>
        <v>244.06</v>
      </c>
      <c r="AR6" s="35">
        <f t="shared" si="5"/>
        <v>294.57</v>
      </c>
      <c r="AS6" s="35">
        <f t="shared" si="5"/>
        <v>295.20999999999998</v>
      </c>
      <c r="AT6" s="34" t="str">
        <f>IF(AT7="","",IF(AT7="-","【-】","【"&amp;SUBSTITUTE(TEXT(AT7,"#,##0.00"),"-","△")&amp;"】"))</f>
        <v>【134.74】</v>
      </c>
      <c r="AU6" s="35">
        <f>IF(AU7="",NA(),AU7)</f>
        <v>406.28</v>
      </c>
      <c r="AV6" s="35">
        <f t="shared" ref="AV6:BD6" si="6">IF(AV7="",NA(),AV7)</f>
        <v>326.01</v>
      </c>
      <c r="AW6" s="35">
        <f t="shared" si="6"/>
        <v>445.62</v>
      </c>
      <c r="AX6" s="35">
        <f t="shared" si="6"/>
        <v>761.4</v>
      </c>
      <c r="AY6" s="35">
        <f t="shared" si="6"/>
        <v>559.55999999999995</v>
      </c>
      <c r="AZ6" s="35">
        <f t="shared" si="6"/>
        <v>914.26</v>
      </c>
      <c r="BA6" s="35">
        <f t="shared" si="6"/>
        <v>56.86</v>
      </c>
      <c r="BB6" s="35">
        <f t="shared" si="6"/>
        <v>57.91</v>
      </c>
      <c r="BC6" s="35">
        <f t="shared" si="6"/>
        <v>94.41</v>
      </c>
      <c r="BD6" s="35">
        <f t="shared" si="6"/>
        <v>90.89</v>
      </c>
      <c r="BE6" s="34" t="str">
        <f>IF(BE7="","",IF(BE7="-","【-】","【"&amp;SUBSTITUTE(TEXT(BE7,"#,##0.00"),"-","△")&amp;"】"))</f>
        <v>【76.04】</v>
      </c>
      <c r="BF6" s="35">
        <f>IF(BF7="",NA(),BF7)</f>
        <v>1750.17</v>
      </c>
      <c r="BG6" s="35">
        <f t="shared" ref="BG6:BO6" si="7">IF(BG7="",NA(),BG7)</f>
        <v>1289</v>
      </c>
      <c r="BH6" s="35">
        <f t="shared" si="7"/>
        <v>1204.7</v>
      </c>
      <c r="BI6" s="35">
        <f t="shared" si="7"/>
        <v>1154.55</v>
      </c>
      <c r="BJ6" s="35">
        <f t="shared" si="7"/>
        <v>1054.3599999999999</v>
      </c>
      <c r="BK6" s="35">
        <f t="shared" si="7"/>
        <v>1716.47</v>
      </c>
      <c r="BL6" s="35">
        <f t="shared" si="7"/>
        <v>830.5</v>
      </c>
      <c r="BM6" s="35">
        <f t="shared" si="7"/>
        <v>1029.24</v>
      </c>
      <c r="BN6" s="35">
        <f t="shared" si="7"/>
        <v>1063.93</v>
      </c>
      <c r="BO6" s="35">
        <f t="shared" si="7"/>
        <v>1060.8599999999999</v>
      </c>
      <c r="BP6" s="34" t="str">
        <f>IF(BP7="","",IF(BP7="-","【-】","【"&amp;SUBSTITUTE(TEXT(BP7,"#,##0.00"),"-","△")&amp;"】"))</f>
        <v>【920.42】</v>
      </c>
      <c r="BQ6" s="35">
        <f>IF(BQ7="",NA(),BQ7)</f>
        <v>15.9</v>
      </c>
      <c r="BR6" s="35">
        <f t="shared" ref="BR6:BZ6" si="8">IF(BR7="",NA(),BR7)</f>
        <v>21.46</v>
      </c>
      <c r="BS6" s="35">
        <f t="shared" si="8"/>
        <v>21.83</v>
      </c>
      <c r="BT6" s="35">
        <f t="shared" si="8"/>
        <v>20.28</v>
      </c>
      <c r="BU6" s="35">
        <f t="shared" si="8"/>
        <v>20.57</v>
      </c>
      <c r="BV6" s="35">
        <f t="shared" si="8"/>
        <v>35.049999999999997</v>
      </c>
      <c r="BW6" s="35">
        <f t="shared" si="8"/>
        <v>43.66</v>
      </c>
      <c r="BX6" s="35">
        <f t="shared" si="8"/>
        <v>43.13</v>
      </c>
      <c r="BY6" s="35">
        <f t="shared" si="8"/>
        <v>46.26</v>
      </c>
      <c r="BZ6" s="35">
        <f t="shared" si="8"/>
        <v>45.81</v>
      </c>
      <c r="CA6" s="34" t="str">
        <f>IF(CA7="","",IF(CA7="-","【-】","【"&amp;SUBSTITUTE(TEXT(CA7,"#,##0.00"),"-","△")&amp;"】"))</f>
        <v>【47.34】</v>
      </c>
      <c r="CB6" s="35">
        <f>IF(CB7="",NA(),CB7)</f>
        <v>521.32000000000005</v>
      </c>
      <c r="CC6" s="35">
        <f t="shared" ref="CC6:CK6" si="9">IF(CC7="",NA(),CC7)</f>
        <v>517.42999999999995</v>
      </c>
      <c r="CD6" s="35">
        <f t="shared" si="9"/>
        <v>519.94000000000005</v>
      </c>
      <c r="CE6" s="35">
        <f t="shared" si="9"/>
        <v>563.07000000000005</v>
      </c>
      <c r="CF6" s="35">
        <f t="shared" si="9"/>
        <v>553.32000000000005</v>
      </c>
      <c r="CG6" s="35">
        <f t="shared" si="9"/>
        <v>463.38</v>
      </c>
      <c r="CH6" s="35">
        <f t="shared" si="9"/>
        <v>382.09</v>
      </c>
      <c r="CI6" s="35">
        <f t="shared" si="9"/>
        <v>392.03</v>
      </c>
      <c r="CJ6" s="35">
        <f t="shared" si="9"/>
        <v>376.4</v>
      </c>
      <c r="CK6" s="35">
        <f t="shared" si="9"/>
        <v>383.92</v>
      </c>
      <c r="CL6" s="34" t="str">
        <f>IF(CL7="","",IF(CL7="-","【-】","【"&amp;SUBSTITUTE(TEXT(CL7,"#,##0.00"),"-","△")&amp;"】"))</f>
        <v>【360.30】</v>
      </c>
      <c r="CM6" s="35">
        <f>IF(CM7="",NA(),CM7)</f>
        <v>31.46</v>
      </c>
      <c r="CN6" s="35">
        <f t="shared" ref="CN6:CV6" si="10">IF(CN7="",NA(),CN7)</f>
        <v>23.9</v>
      </c>
      <c r="CO6" s="35">
        <f t="shared" si="10"/>
        <v>27.07</v>
      </c>
      <c r="CP6" s="35">
        <f t="shared" si="10"/>
        <v>26.1</v>
      </c>
      <c r="CQ6" s="35">
        <f t="shared" si="10"/>
        <v>24.88</v>
      </c>
      <c r="CR6" s="35">
        <f t="shared" si="10"/>
        <v>31.37</v>
      </c>
      <c r="CS6" s="35">
        <f t="shared" si="10"/>
        <v>39.68</v>
      </c>
      <c r="CT6" s="35">
        <f t="shared" si="10"/>
        <v>35.64</v>
      </c>
      <c r="CU6" s="35">
        <f t="shared" si="10"/>
        <v>33.729999999999997</v>
      </c>
      <c r="CV6" s="35">
        <f t="shared" si="10"/>
        <v>33.21</v>
      </c>
      <c r="CW6" s="34" t="str">
        <f>IF(CW7="","",IF(CW7="-","【-】","【"&amp;SUBSTITUTE(TEXT(CW7,"#,##0.00"),"-","△")&amp;"】"))</f>
        <v>【34.06】</v>
      </c>
      <c r="CX6" s="35">
        <f>IF(CX7="",NA(),CX7)</f>
        <v>100</v>
      </c>
      <c r="CY6" s="35">
        <f t="shared" ref="CY6:DG6" si="11">IF(CY7="",NA(),CY7)</f>
        <v>100</v>
      </c>
      <c r="CZ6" s="35">
        <f t="shared" si="11"/>
        <v>100</v>
      </c>
      <c r="DA6" s="35">
        <f t="shared" si="11"/>
        <v>100</v>
      </c>
      <c r="DB6" s="35">
        <f t="shared" si="11"/>
        <v>100</v>
      </c>
      <c r="DC6" s="35">
        <f t="shared" si="11"/>
        <v>67.38</v>
      </c>
      <c r="DD6" s="35">
        <f t="shared" si="11"/>
        <v>83.95</v>
      </c>
      <c r="DE6" s="35">
        <f t="shared" si="11"/>
        <v>82.92</v>
      </c>
      <c r="DF6" s="35">
        <f t="shared" si="11"/>
        <v>79.989999999999995</v>
      </c>
      <c r="DG6" s="35">
        <f t="shared" si="11"/>
        <v>79.98</v>
      </c>
      <c r="DH6" s="34" t="str">
        <f>IF(DH7="","",IF(DH7="-","【-】","【"&amp;SUBSTITUTE(TEXT(DH7,"#,##0.00"),"-","△")&amp;"】"))</f>
        <v>【79.14】</v>
      </c>
      <c r="DI6" s="35">
        <f>IF(DI7="",NA(),DI7)</f>
        <v>13.05</v>
      </c>
      <c r="DJ6" s="35">
        <f t="shared" ref="DJ6:DR6" si="12">IF(DJ7="",NA(),DJ7)</f>
        <v>43.16</v>
      </c>
      <c r="DK6" s="35">
        <f t="shared" si="12"/>
        <v>47.1</v>
      </c>
      <c r="DL6" s="35">
        <f t="shared" si="12"/>
        <v>51.82</v>
      </c>
      <c r="DM6" s="35">
        <f t="shared" si="12"/>
        <v>56.21</v>
      </c>
      <c r="DN6" s="35">
        <f t="shared" si="12"/>
        <v>6.54</v>
      </c>
      <c r="DO6" s="35">
        <f t="shared" si="12"/>
        <v>23.85</v>
      </c>
      <c r="DP6" s="35">
        <f t="shared" si="12"/>
        <v>27.17</v>
      </c>
      <c r="DQ6" s="35">
        <f t="shared" si="12"/>
        <v>30.22</v>
      </c>
      <c r="DR6" s="35">
        <f t="shared" si="12"/>
        <v>33.380000000000003</v>
      </c>
      <c r="DS6" s="34" t="str">
        <f>IF(DS7="","",IF(DS7="-","【-】","【"&amp;SUBSTITUTE(TEXT(DS7,"#,##0.00"),"-","△")&amp;"】"))</f>
        <v>【25.06】</v>
      </c>
      <c r="DT6" s="34">
        <f>IF(DT7="",NA(),DT7)</f>
        <v>0</v>
      </c>
      <c r="DU6" s="34">
        <f t="shared" ref="DU6:EC6" si="13">IF(DU7="",NA(),DU7)</f>
        <v>0</v>
      </c>
      <c r="DV6" s="34">
        <f t="shared" si="13"/>
        <v>0</v>
      </c>
      <c r="DW6" s="35" t="str">
        <f t="shared" si="13"/>
        <v>-</v>
      </c>
      <c r="DX6" s="35" t="str">
        <f t="shared" si="13"/>
        <v>-</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5" t="str">
        <f t="shared" si="14"/>
        <v>-</v>
      </c>
      <c r="EI6" s="35" t="str">
        <f t="shared" si="14"/>
        <v>-</v>
      </c>
      <c r="EJ6" s="35">
        <f t="shared" si="14"/>
        <v>0.25</v>
      </c>
      <c r="EK6" s="35">
        <f t="shared" si="14"/>
        <v>0.05</v>
      </c>
      <c r="EL6" s="35">
        <f t="shared" si="14"/>
        <v>0.18</v>
      </c>
      <c r="EM6" s="35">
        <f t="shared" si="14"/>
        <v>0.01</v>
      </c>
      <c r="EN6" s="35">
        <f t="shared" si="14"/>
        <v>0.09</v>
      </c>
      <c r="EO6" s="34" t="str">
        <f>IF(EO7="","",IF(EO7="-","【-】","【"&amp;SUBSTITUTE(TEXT(EO7,"#,##0.00"),"-","△")&amp;"】"))</f>
        <v>【0.01】</v>
      </c>
    </row>
    <row r="7" spans="1:148" s="36" customFormat="1" x14ac:dyDescent="0.15">
      <c r="A7" s="28"/>
      <c r="B7" s="37">
        <v>2017</v>
      </c>
      <c r="C7" s="37">
        <v>222038</v>
      </c>
      <c r="D7" s="37">
        <v>46</v>
      </c>
      <c r="E7" s="37">
        <v>17</v>
      </c>
      <c r="F7" s="37">
        <v>6</v>
      </c>
      <c r="G7" s="37">
        <v>0</v>
      </c>
      <c r="H7" s="37" t="s">
        <v>108</v>
      </c>
      <c r="I7" s="37" t="s">
        <v>109</v>
      </c>
      <c r="J7" s="37" t="s">
        <v>110</v>
      </c>
      <c r="K7" s="37" t="s">
        <v>111</v>
      </c>
      <c r="L7" s="37" t="s">
        <v>112</v>
      </c>
      <c r="M7" s="37" t="s">
        <v>113</v>
      </c>
      <c r="N7" s="38" t="s">
        <v>114</v>
      </c>
      <c r="O7" s="38">
        <v>85.54</v>
      </c>
      <c r="P7" s="38">
        <v>0.12</v>
      </c>
      <c r="Q7" s="38">
        <v>61.1</v>
      </c>
      <c r="R7" s="38">
        <v>2100</v>
      </c>
      <c r="S7" s="38">
        <v>197349</v>
      </c>
      <c r="T7" s="38">
        <v>186.96</v>
      </c>
      <c r="U7" s="38">
        <v>1055.57</v>
      </c>
      <c r="V7" s="38">
        <v>240</v>
      </c>
      <c r="W7" s="38">
        <v>0.09</v>
      </c>
      <c r="X7" s="38">
        <v>2666.67</v>
      </c>
      <c r="Y7" s="38">
        <v>100</v>
      </c>
      <c r="Z7" s="38">
        <v>100</v>
      </c>
      <c r="AA7" s="38">
        <v>100</v>
      </c>
      <c r="AB7" s="38">
        <v>100</v>
      </c>
      <c r="AC7" s="38">
        <v>100</v>
      </c>
      <c r="AD7" s="38">
        <v>94.68</v>
      </c>
      <c r="AE7" s="38">
        <v>99.08</v>
      </c>
      <c r="AF7" s="38">
        <v>97.28</v>
      </c>
      <c r="AG7" s="38">
        <v>98.49</v>
      </c>
      <c r="AH7" s="38">
        <v>99.09</v>
      </c>
      <c r="AI7" s="38">
        <v>100.62</v>
      </c>
      <c r="AJ7" s="38">
        <v>0</v>
      </c>
      <c r="AK7" s="38">
        <v>0</v>
      </c>
      <c r="AL7" s="38">
        <v>0</v>
      </c>
      <c r="AM7" s="38">
        <v>0</v>
      </c>
      <c r="AN7" s="38">
        <v>0</v>
      </c>
      <c r="AO7" s="38">
        <v>395.34</v>
      </c>
      <c r="AP7" s="38">
        <v>221.59</v>
      </c>
      <c r="AQ7" s="38">
        <v>244.06</v>
      </c>
      <c r="AR7" s="38">
        <v>294.57</v>
      </c>
      <c r="AS7" s="38">
        <v>295.20999999999998</v>
      </c>
      <c r="AT7" s="38">
        <v>134.74</v>
      </c>
      <c r="AU7" s="38">
        <v>406.28</v>
      </c>
      <c r="AV7" s="38">
        <v>326.01</v>
      </c>
      <c r="AW7" s="38">
        <v>445.62</v>
      </c>
      <c r="AX7" s="38">
        <v>761.4</v>
      </c>
      <c r="AY7" s="38">
        <v>559.55999999999995</v>
      </c>
      <c r="AZ7" s="38">
        <v>914.26</v>
      </c>
      <c r="BA7" s="38">
        <v>56.86</v>
      </c>
      <c r="BB7" s="38">
        <v>57.91</v>
      </c>
      <c r="BC7" s="38">
        <v>94.41</v>
      </c>
      <c r="BD7" s="38">
        <v>90.89</v>
      </c>
      <c r="BE7" s="38">
        <v>76.040000000000006</v>
      </c>
      <c r="BF7" s="38">
        <v>1750.17</v>
      </c>
      <c r="BG7" s="38">
        <v>1289</v>
      </c>
      <c r="BH7" s="38">
        <v>1204.7</v>
      </c>
      <c r="BI7" s="38">
        <v>1154.55</v>
      </c>
      <c r="BJ7" s="38">
        <v>1054.3599999999999</v>
      </c>
      <c r="BK7" s="38">
        <v>1716.47</v>
      </c>
      <c r="BL7" s="38">
        <v>830.5</v>
      </c>
      <c r="BM7" s="38">
        <v>1029.24</v>
      </c>
      <c r="BN7" s="38">
        <v>1063.93</v>
      </c>
      <c r="BO7" s="38">
        <v>1060.8599999999999</v>
      </c>
      <c r="BP7" s="38">
        <v>920.42</v>
      </c>
      <c r="BQ7" s="38">
        <v>15.9</v>
      </c>
      <c r="BR7" s="38">
        <v>21.46</v>
      </c>
      <c r="BS7" s="38">
        <v>21.83</v>
      </c>
      <c r="BT7" s="38">
        <v>20.28</v>
      </c>
      <c r="BU7" s="38">
        <v>20.57</v>
      </c>
      <c r="BV7" s="38">
        <v>35.049999999999997</v>
      </c>
      <c r="BW7" s="38">
        <v>43.66</v>
      </c>
      <c r="BX7" s="38">
        <v>43.13</v>
      </c>
      <c r="BY7" s="38">
        <v>46.26</v>
      </c>
      <c r="BZ7" s="38">
        <v>45.81</v>
      </c>
      <c r="CA7" s="38">
        <v>47.34</v>
      </c>
      <c r="CB7" s="38">
        <v>521.32000000000005</v>
      </c>
      <c r="CC7" s="38">
        <v>517.42999999999995</v>
      </c>
      <c r="CD7" s="38">
        <v>519.94000000000005</v>
      </c>
      <c r="CE7" s="38">
        <v>563.07000000000005</v>
      </c>
      <c r="CF7" s="38">
        <v>553.32000000000005</v>
      </c>
      <c r="CG7" s="38">
        <v>463.38</v>
      </c>
      <c r="CH7" s="38">
        <v>382.09</v>
      </c>
      <c r="CI7" s="38">
        <v>392.03</v>
      </c>
      <c r="CJ7" s="38">
        <v>376.4</v>
      </c>
      <c r="CK7" s="38">
        <v>383.92</v>
      </c>
      <c r="CL7" s="38">
        <v>360.3</v>
      </c>
      <c r="CM7" s="38">
        <v>31.46</v>
      </c>
      <c r="CN7" s="38">
        <v>23.9</v>
      </c>
      <c r="CO7" s="38">
        <v>27.07</v>
      </c>
      <c r="CP7" s="38">
        <v>26.1</v>
      </c>
      <c r="CQ7" s="38">
        <v>24.88</v>
      </c>
      <c r="CR7" s="38">
        <v>31.37</v>
      </c>
      <c r="CS7" s="38">
        <v>39.68</v>
      </c>
      <c r="CT7" s="38">
        <v>35.64</v>
      </c>
      <c r="CU7" s="38">
        <v>33.729999999999997</v>
      </c>
      <c r="CV7" s="38">
        <v>33.21</v>
      </c>
      <c r="CW7" s="38">
        <v>34.06</v>
      </c>
      <c r="CX7" s="38">
        <v>100</v>
      </c>
      <c r="CY7" s="38">
        <v>100</v>
      </c>
      <c r="CZ7" s="38">
        <v>100</v>
      </c>
      <c r="DA7" s="38">
        <v>100</v>
      </c>
      <c r="DB7" s="38">
        <v>100</v>
      </c>
      <c r="DC7" s="38">
        <v>67.38</v>
      </c>
      <c r="DD7" s="38">
        <v>83.95</v>
      </c>
      <c r="DE7" s="38">
        <v>82.92</v>
      </c>
      <c r="DF7" s="38">
        <v>79.989999999999995</v>
      </c>
      <c r="DG7" s="38">
        <v>79.98</v>
      </c>
      <c r="DH7" s="38">
        <v>79.14</v>
      </c>
      <c r="DI7" s="38">
        <v>13.05</v>
      </c>
      <c r="DJ7" s="38">
        <v>43.16</v>
      </c>
      <c r="DK7" s="38">
        <v>47.1</v>
      </c>
      <c r="DL7" s="38">
        <v>51.82</v>
      </c>
      <c r="DM7" s="38">
        <v>56.21</v>
      </c>
      <c r="DN7" s="38">
        <v>6.54</v>
      </c>
      <c r="DO7" s="38">
        <v>23.85</v>
      </c>
      <c r="DP7" s="38">
        <v>27.17</v>
      </c>
      <c r="DQ7" s="38">
        <v>30.22</v>
      </c>
      <c r="DR7" s="38">
        <v>33.380000000000003</v>
      </c>
      <c r="DS7" s="38">
        <v>25.06</v>
      </c>
      <c r="DT7" s="38">
        <v>0</v>
      </c>
      <c r="DU7" s="38">
        <v>0</v>
      </c>
      <c r="DV7" s="38">
        <v>0</v>
      </c>
      <c r="DW7" s="38" t="s">
        <v>114</v>
      </c>
      <c r="DX7" s="38" t="s">
        <v>114</v>
      </c>
      <c r="DY7" s="38">
        <v>0</v>
      </c>
      <c r="DZ7" s="38">
        <v>0</v>
      </c>
      <c r="EA7" s="38">
        <v>0</v>
      </c>
      <c r="EB7" s="38">
        <v>0</v>
      </c>
      <c r="EC7" s="38">
        <v>0</v>
      </c>
      <c r="ED7" s="38">
        <v>0</v>
      </c>
      <c r="EE7" s="38">
        <v>0</v>
      </c>
      <c r="EF7" s="38">
        <v>0</v>
      </c>
      <c r="EG7" s="38">
        <v>0</v>
      </c>
      <c r="EH7" s="38" t="s">
        <v>114</v>
      </c>
      <c r="EI7" s="38" t="s">
        <v>114</v>
      </c>
      <c r="EJ7" s="38">
        <v>0.25</v>
      </c>
      <c r="EK7" s="38">
        <v>0.05</v>
      </c>
      <c r="EL7" s="38">
        <v>0.18</v>
      </c>
      <c r="EM7" s="38">
        <v>0.01</v>
      </c>
      <c r="EN7" s="38">
        <v>0.09</v>
      </c>
      <c r="EO7" s="38">
        <v>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2019-01-21T07:46:07Z</cp:lastPrinted>
  <dcterms:created xsi:type="dcterms:W3CDTF">2018-12-03T08:56:24Z</dcterms:created>
  <dcterms:modified xsi:type="dcterms:W3CDTF">2019-01-28T04:24:55Z</dcterms:modified>
  <cp:category/>
</cp:coreProperties>
</file>