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H30\H31.1.21 平成29年度決算「経営比較分析表」の分析等について\"/>
    </mc:Choice>
  </mc:AlternateContent>
  <workbookProtection workbookAlgorithmName="SHA-512" workbookHashValue="/IDWVqtVjDKH0Wz2XN1AXB6lq0P6+PfQkks4nogq5U/SE/KyMrXz5H3kxfkdKYC+weiWN/HbT17skGKRemvS5w==" workbookSaltValue="cJPKVKyVbh90wcmQ3sVK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<sst xmlns="http://schemas.openxmlformats.org/spreadsheetml/2006/main" count="235" uniqueCount="122">
  <si>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</si>
  <si>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</si>
  <si>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</si>
  <si>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</si>
  <si>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</si>
  <si>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</si>
  <si>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</si>
  <si>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</si>
  <si>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</si>
  <si>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</si>
  <si>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</si>
  <si>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</si>
  <si>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</si>
  <si>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</si>
  <si>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</si>
  <si>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</si>
  <si>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</si>
  <si>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</si>
  <si>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</si>
  <si>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</si>
  <si>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</si>
  <si>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</si>
  <si>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</si>
  <si>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</si>
  <si>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</si>
  <si>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</si>
  <si>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</si>
  <si>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</si>
  <si>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</si>
  <si>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</si>
  <si>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</si>
  <si>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</si>
  <si>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</si>
  <si>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</si>
  <si>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</si>
  <si>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</si>
  <si>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</si>
  <si>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</si>
  <si>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</si>
  <si>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</si>
  <si>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</si>
  <si>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</si>
  <si>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</si>
  <si>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</si>
  <si>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</si>
  <si>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</si>
  <si>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</si>
  <si>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</si>
  <si>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</si>
  <si>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</si>
  <si>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</si>
  <si>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</si>
  <si>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</si>
  <si>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</si>
  <si>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</si>
  <si>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</si>
  <si>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</si>
  <si>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</si>
  <si>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</si>
  <si>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</si>
  <si>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</si>
  <si>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</si>
  <si>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</si>
  <si>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</si>
  <si>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</si>
  <si>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</si>
  <si>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</si>
  <si>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</si>
  <si>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</si>
  <si>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</si>
  <si>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</si>
  <si>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</si>
  <si>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</si>
  <si>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</si>
  <si>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</si>
  <si>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</si>
  <si>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</si>
  <si>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</si>
  <si>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</si>
  <si>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</si>
  <si>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</si>
  <si>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</si>
  <si>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</si>
  <si>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</si>
  <si>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</si>
  <si>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</si>
  <si>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</si>
  <si>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</si>
  <si>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</si>
  <si>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</si>
  <si>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</si>
  <si>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</si>
  <si>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</si>
  <si>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</si>
  <si>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</si>
  <si>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</si>
  <si>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</si>
  <si>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</si>
  <si>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</si>
  <si>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</si>
  <si>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</si>
  <si>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</si>
  <si>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</si>
  <si>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</si>
  <si>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</si>
  <si>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</si>
  <si>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</si>
  <si>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</si>
  <si>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</si>
  <si>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</si>
  <si>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</si>
  <si>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</si>
  <si>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</si>
  <si>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</si>
  <si>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</si>
  <si>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</si>
  <si>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</si>
  <si>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</si>
  <si>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</si>
  <si>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沼津市の下水道事業（公共下水道）は、これまでの営業赤字を表す②累積欠損金比率に示されるように、平成29年度末現在、約２億１千万円の累積欠損金を有する非常に厳しい経営状況となっている。
　使用料で回収すべき経費をどの程度賄えているかを示す⑤経費回収率を見ると、平成25年度は約45％であるが、使用料改定により①経常収支比率が100％を超え、営業収支が黒字となっている平成26年度から平成29年度においても約60％程度である。このことは、使用料収入だけでは維持管理経費等を賄うことができておらず、収入と経費とのバランスが非常に悪いことが示されており、厳しい経営状況の大きな要因であると考えられ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t>
    <rPh sb="130" eb="132">
      <t>ヘイセイ</t>
    </rPh>
    <phoneticPr fontId="16"/>
  </si>
  <si>
    <t>　沼津市の下水道普及率は平成29年度末現在、59.5％で、普及促進の段階にある。そのため現状では②管渠老朽化率0％が示すように、老朽化により更新しなければならない管渠は存在しない。
　しかしながら、下水道事業は昭和40年代前半より本格整備を開始していることから、今後は耐用年数を経過する管渠も出てくる。そのため、普及の促進とともに長寿命化対策を積極的に行わなければならず、効率とバランスを考えた整備、維持管理をしていかなければならない。</t>
    <phoneticPr fontId="16"/>
  </si>
  <si>
    <t>　下水道事業は、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このような中、沼津市の下水道事業は、平成26年4月に利用者の皆様に負担増をお願いし、使用料の改定を行ったが、この改定では経営状況の悪化を防ぐことはできたが、経営改善までには至っていない。
　今後もあらゆる経費削減策を講じるほか、水洗化指導を粘り強く行い、下水道利用者を増やしていくとともに、適正な受益者負担となるよう、定期的に使用料の見直しの検討など、財源の確保に努めなければならない。</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</si>
</sst>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7.0000000000000007E-2</c:v>
                </c:pt>
                <c:pt idx="2">
                  <c:v>0.12</c:v>
                </c:pt>
                <c:pt idx="3">
                  <c:v>0.3</c:v>
                </c:pt>
                <c:pt idx="4">
                  <c:v>0.16</c:v>
                </c:pt>
              </c:numCache>
            </c:numRef>
          </c:val>
          <c:extLst>
            <c:ext xmlns:c16="http://schemas.microsoft.com/office/drawing/2014/chart" uri="{C3380CC4-5D6E-409C-BE32-E72D297353CC}">
              <c16:uniqueId val="{00000000-F7BD-4EAC-9462-27615C6916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c:ext xmlns:c16="http://schemas.microsoft.com/office/drawing/2014/chart" uri="{C3380CC4-5D6E-409C-BE32-E72D297353CC}">
              <c16:uniqueId val="{00000001-F7BD-4EAC-9462-27615C6916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87.32</c:v>
                </c:pt>
                <c:pt idx="1">
                  <c:v>83.3</c:v>
                </c:pt>
                <c:pt idx="2">
                  <c:v>137.9</c:v>
                </c:pt>
                <c:pt idx="3">
                  <c:v>88.38</c:v>
                </c:pt>
                <c:pt idx="4">
                  <c:v>84.06</c:v>
                </c:pt>
              </c:numCache>
            </c:numRef>
          </c:val>
          <c:extLst>
            <c:ext xmlns:c16="http://schemas.microsoft.com/office/drawing/2014/chart" uri="{C3380CC4-5D6E-409C-BE32-E72D297353CC}">
              <c16:uniqueId val="{00000000-08CB-4DDD-9ACE-50FD8A65C9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c:ext xmlns:c16="http://schemas.microsoft.com/office/drawing/2014/chart" uri="{C3380CC4-5D6E-409C-BE32-E72D297353CC}">
              <c16:uniqueId val="{00000001-08CB-4DDD-9ACE-50FD8A65C9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87.26</c:v>
                </c:pt>
                <c:pt idx="1">
                  <c:v>87.77</c:v>
                </c:pt>
                <c:pt idx="2">
                  <c:v>88.39</c:v>
                </c:pt>
                <c:pt idx="3">
                  <c:v>88.42</c:v>
                </c:pt>
                <c:pt idx="4">
                  <c:v>88.82</c:v>
                </c:pt>
              </c:numCache>
            </c:numRef>
          </c:val>
          <c:extLst>
            <c:ext xmlns:c16="http://schemas.microsoft.com/office/drawing/2014/chart" uri="{C3380CC4-5D6E-409C-BE32-E72D297353CC}">
              <c16:uniqueId val="{00000000-C81B-4AD0-9304-956F9D9724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c:ext xmlns:c16="http://schemas.microsoft.com/office/drawing/2014/chart" uri="{C3380CC4-5D6E-409C-BE32-E72D297353CC}">
              <c16:uniqueId val="{00000001-C81B-4AD0-9304-956F9D9724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89.88</c:v>
                </c:pt>
                <c:pt idx="1">
                  <c:v>100.97</c:v>
                </c:pt>
                <c:pt idx="2">
                  <c:v>102.77</c:v>
                </c:pt>
                <c:pt idx="3">
                  <c:v>104.03</c:v>
                </c:pt>
                <c:pt idx="4">
                  <c:v>104.74</c:v>
                </c:pt>
              </c:numCache>
            </c:numRef>
          </c:val>
          <c:extLst>
            <c:ext xmlns:c16="http://schemas.microsoft.com/office/drawing/2014/chart" uri="{C3380CC4-5D6E-409C-BE32-E72D297353CC}">
              <c16:uniqueId val="{00000000-D649-4DC4-8E76-82A0645B02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c:ext xmlns:c16="http://schemas.microsoft.com/office/drawing/2014/chart" uri="{C3380CC4-5D6E-409C-BE32-E72D297353CC}">
              <c16:uniqueId val="{00000001-D649-4DC4-8E76-82A0645B02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11.62</c:v>
                </c:pt>
                <c:pt idx="1">
                  <c:v>21.33</c:v>
                </c:pt>
                <c:pt idx="2">
                  <c:v>23.47</c:v>
                </c:pt>
                <c:pt idx="3">
                  <c:v>25.58</c:v>
                </c:pt>
                <c:pt idx="4">
                  <c:v>27.79</c:v>
                </c:pt>
              </c:numCache>
            </c:numRef>
          </c:val>
          <c:extLst>
            <c:ext xmlns:c16="http://schemas.microsoft.com/office/drawing/2014/chart" uri="{C3380CC4-5D6E-409C-BE32-E72D297353CC}">
              <c16:uniqueId val="{00000000-3945-4B73-B2CA-168EC7631A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c:ext xmlns:c16="http://schemas.microsoft.com/office/drawing/2014/chart" uri="{C3380CC4-5D6E-409C-BE32-E72D297353CC}">
              <c16:uniqueId val="{00000001-3945-4B73-B2CA-168EC7631A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F2-4DD0-8ACC-9E6EFE9AA8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c:ext xmlns:c16="http://schemas.microsoft.com/office/drawing/2014/chart" uri="{C3380CC4-5D6E-409C-BE32-E72D297353CC}">
              <c16:uniqueId val="{00000001-A2F2-4DD0-8ACC-9E6EFE9AA8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50.39</c:v>
                </c:pt>
                <c:pt idx="1">
                  <c:v>37.58</c:v>
                </c:pt>
                <c:pt idx="2">
                  <c:v>30.38</c:v>
                </c:pt>
                <c:pt idx="3">
                  <c:v>22.17</c:v>
                </c:pt>
                <c:pt idx="4">
                  <c:v>11.66</c:v>
                </c:pt>
              </c:numCache>
            </c:numRef>
          </c:val>
          <c:extLst>
            <c:ext xmlns:c16="http://schemas.microsoft.com/office/drawing/2014/chart" uri="{C3380CC4-5D6E-409C-BE32-E72D297353CC}">
              <c16:uniqueId val="{00000000-C933-4698-8A8D-2B07322787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c:ext xmlns:c16="http://schemas.microsoft.com/office/drawing/2014/chart" uri="{C3380CC4-5D6E-409C-BE32-E72D297353CC}">
              <c16:uniqueId val="{00000001-C933-4698-8A8D-2B07322787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101.2</c:v>
                </c:pt>
                <c:pt idx="1">
                  <c:v>20.89</c:v>
                </c:pt>
                <c:pt idx="2">
                  <c:v>21.46</c:v>
                </c:pt>
                <c:pt idx="3">
                  <c:v>20.59</c:v>
                </c:pt>
                <c:pt idx="4">
                  <c:v>36.369999999999997</c:v>
                </c:pt>
              </c:numCache>
            </c:numRef>
          </c:val>
          <c:extLst>
            <c:ext xmlns:c16="http://schemas.microsoft.com/office/drawing/2014/chart" uri="{C3380CC4-5D6E-409C-BE32-E72D297353CC}">
              <c16:uniqueId val="{00000000-9D37-4F43-919B-96E3A878E0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c:ext xmlns:c16="http://schemas.microsoft.com/office/drawing/2014/chart" uri="{C3380CC4-5D6E-409C-BE32-E72D297353CC}">
              <c16:uniqueId val="{00000001-9D37-4F43-919B-96E3A878E0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2884.92</c:v>
                </c:pt>
                <c:pt idx="1">
                  <c:v>2196.77</c:v>
                </c:pt>
                <c:pt idx="2">
                  <c:v>2471.4</c:v>
                </c:pt>
                <c:pt idx="3">
                  <c:v>2422.7800000000002</c:v>
                </c:pt>
                <c:pt idx="4">
                  <c:v>1927.47</c:v>
                </c:pt>
              </c:numCache>
            </c:numRef>
          </c:val>
          <c:extLst>
            <c:ext xmlns:c16="http://schemas.microsoft.com/office/drawing/2014/chart" uri="{C3380CC4-5D6E-409C-BE32-E72D297353CC}">
              <c16:uniqueId val="{00000000-1D3B-47A2-B25C-9F9F99ED3D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c:ext xmlns:c16="http://schemas.microsoft.com/office/drawing/2014/chart" uri="{C3380CC4-5D6E-409C-BE32-E72D297353CC}">
              <c16:uniqueId val="{00000001-1D3B-47A2-B25C-9F9F99ED3D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45.35</c:v>
                </c:pt>
                <c:pt idx="1">
                  <c:v>62.01</c:v>
                </c:pt>
                <c:pt idx="2">
                  <c:v>63.62</c:v>
                </c:pt>
                <c:pt idx="3">
                  <c:v>63.87</c:v>
                </c:pt>
                <c:pt idx="4">
                  <c:v>62.4</c:v>
                </c:pt>
              </c:numCache>
            </c:numRef>
          </c:val>
          <c:extLst>
            <c:ext xmlns:c16="http://schemas.microsoft.com/office/drawing/2014/chart" uri="{C3380CC4-5D6E-409C-BE32-E72D297353CC}">
              <c16:uniqueId val="{00000000-AF6D-4653-B0A8-3559F16458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c:ext xmlns:c16="http://schemas.microsoft.com/office/drawing/2014/chart" uri="{C3380CC4-5D6E-409C-BE32-E72D297353CC}">
              <c16:uniqueId val="{00000001-AF6D-4653-B0A8-3559F16458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172.27</c:v>
                </c:pt>
                <c:pt idx="1">
                  <c:v>166.36</c:v>
                </c:pt>
                <c:pt idx="2">
                  <c:v>167.58</c:v>
                </c:pt>
                <c:pt idx="3">
                  <c:v>167.19</c:v>
                </c:pt>
                <c:pt idx="4">
                  <c:v>171.48</c:v>
                </c:pt>
              </c:numCache>
            </c:numRef>
          </c:val>
          <c:extLst>
            <c:ext xmlns:c16="http://schemas.microsoft.com/office/drawing/2014/chart" uri="{C3380CC4-5D6E-409C-BE32-E72D297353CC}">
              <c16:uniqueId val="{00000000-CE52-41CB-8455-65FCBFE506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c:ext xmlns:c16="http://schemas.microsoft.com/office/drawing/2014/chart" uri="{C3380CC4-5D6E-409C-BE32-E72D297353CC}">
              <c16:uniqueId val="{00000001-CE52-41CB-8455-65FCBFE506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沼津市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197349</v>
      </c>
      <c r="AM8" s="50"/>
      <c r="AN8" s="50"/>
      <c r="AO8" s="50"/>
      <c r="AP8" s="50"/>
      <c r="AQ8" s="50"/>
      <c r="AR8" s="50"/>
      <c r="AS8" s="50"/>
      <c r="AT8" s="45">
        <f>データ!T6</f>
        <v>186.96</v>
      </c>
      <c r="AU8" s="45"/>
      <c r="AV8" s="45"/>
      <c r="AW8" s="45"/>
      <c r="AX8" s="45"/>
      <c r="AY8" s="45"/>
      <c r="AZ8" s="45"/>
      <c r="BA8" s="45"/>
      <c r="BB8" s="45">
        <f>データ!U6</f>
        <v>1055.57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48.02</v>
      </c>
      <c r="J10" s="45"/>
      <c r="K10" s="45"/>
      <c r="L10" s="45"/>
      <c r="M10" s="45"/>
      <c r="N10" s="45"/>
      <c r="O10" s="45"/>
      <c r="P10" s="45">
        <f>データ!P6</f>
        <v>53.56</v>
      </c>
      <c r="Q10" s="45"/>
      <c r="R10" s="45"/>
      <c r="S10" s="45"/>
      <c r="T10" s="45"/>
      <c r="U10" s="45"/>
      <c r="V10" s="45"/>
      <c r="W10" s="45">
        <f>データ!Q6</f>
        <v>61.37</v>
      </c>
      <c r="X10" s="45"/>
      <c r="Y10" s="45"/>
      <c r="Z10" s="45"/>
      <c r="AA10" s="45"/>
      <c r="AB10" s="45"/>
      <c r="AC10" s="45"/>
      <c r="AD10" s="50">
        <f>データ!R6</f>
        <v>2100</v>
      </c>
      <c r="AE10" s="50"/>
      <c r="AF10" s="50"/>
      <c r="AG10" s="50"/>
      <c r="AH10" s="50"/>
      <c r="AI10" s="50"/>
      <c r="AJ10" s="50"/>
      <c r="AK10" s="2"/>
      <c r="AL10" s="50">
        <f>データ!V6</f>
        <v>107373</v>
      </c>
      <c r="AM10" s="50"/>
      <c r="AN10" s="50"/>
      <c r="AO10" s="50"/>
      <c r="AP10" s="50"/>
      <c r="AQ10" s="50"/>
      <c r="AR10" s="50"/>
      <c r="AS10" s="50"/>
      <c r="AT10" s="45">
        <f>データ!W6</f>
        <v>16.43</v>
      </c>
      <c r="AU10" s="45"/>
      <c r="AV10" s="45"/>
      <c r="AW10" s="45"/>
      <c r="AX10" s="45"/>
      <c r="AY10" s="45"/>
      <c r="AZ10" s="45"/>
      <c r="BA10" s="45"/>
      <c r="BB10" s="45">
        <f>データ!X6</f>
        <v>6535.18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SI9G8a5DyTirbxcPqTDwKpF6pK5XbD5XjvQNzlZaqzcB1gNputlO5lZXu4p6jJxq24rIS3lTtBtk8AhNoyNTiQ==" saltValue="yuD1y1yEc0iO91wPicBH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222038</v>
      </c>
      <c r="D6" s="33">
        <f t="shared" si="3"/>
        <v>46</v>
      </c>
      <c r="E6" s="33">
        <f t="shared" si="3"/>
        <v>17</v>
      </c>
      <c r="F6" s="33">
        <f t="shared" si="3"/>
        <v>1</v>
      </c>
      <c r="G6" s="33">
        <f t="shared" si="3"/>
        <v>0</v>
      </c>
      <c r="H6" s="33" t="str">
        <f t="shared" si="3"/>
        <v>静岡県　沼津市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48.02</v>
      </c>
      <c r="P6" s="34">
        <f t="shared" si="3"/>
        <v>53.56</v>
      </c>
      <c r="Q6" s="34">
        <f t="shared" si="3"/>
        <v>61.37</v>
      </c>
      <c r="R6" s="34">
        <f t="shared" si="3"/>
        <v>2100</v>
      </c>
      <c r="S6" s="34">
        <f t="shared" si="3"/>
        <v>197349</v>
      </c>
      <c r="T6" s="34">
        <f t="shared" si="3"/>
        <v>186.96</v>
      </c>
      <c r="U6" s="34">
        <f t="shared" si="3"/>
        <v>1055.57</v>
      </c>
      <c r="V6" s="34">
        <f t="shared" si="3"/>
        <v>107373</v>
      </c>
      <c r="W6" s="34">
        <f t="shared" si="3"/>
        <v>16.43</v>
      </c>
      <c r="X6" s="34">
        <f t="shared" si="3"/>
        <v>6535.18</v>
      </c>
      <c r="Y6" s="35">
        <f>IF(Y7="",NA(),Y7)</f>
        <v>89.88</v>
      </c>
      <c r="Z6" s="35">
        <f t="shared" ref="Z6:AH6" si="4">IF(Z7="",NA(),Z7)</f>
        <v>100.97</v>
      </c>
      <c r="AA6" s="35">
        <f t="shared" si="4"/>
        <v>102.77</v>
      </c>
      <c r="AB6" s="35">
        <f t="shared" si="4"/>
        <v>104.03</v>
      </c>
      <c r="AC6" s="35">
        <f t="shared" si="4"/>
        <v>104.74</v>
      </c>
      <c r="AD6" s="35">
        <f t="shared" si="4"/>
        <v>103.51</v>
      </c>
      <c r="AE6" s="35">
        <f t="shared" si="4"/>
        <v>105.47</v>
      </c>
      <c r="AF6" s="35">
        <f t="shared" si="4"/>
        <v>106.67</v>
      </c>
      <c r="AG6" s="35">
        <f t="shared" si="4"/>
        <v>107.45</v>
      </c>
      <c r="AH6" s="35">
        <f t="shared" si="4"/>
        <v>107.43</v>
      </c>
      <c r="AI6" s="34" t="str">
        <f>IF(AI7="","",IF(AI7="-","【-】","【"&amp;SUBSTITUTE(TEXT(AI7,"#,##0.00"),"-","△")&amp;"】"))</f>
        <v>【108.80】</v>
      </c>
      <c r="AJ6" s="35">
        <f>IF(AJ7="",NA(),AJ7)</f>
        <v>50.39</v>
      </c>
      <c r="AK6" s="35">
        <f t="shared" ref="AK6:AS6" si="5">IF(AK7="",NA(),AK7)</f>
        <v>37.58</v>
      </c>
      <c r="AL6" s="35">
        <f t="shared" si="5"/>
        <v>30.38</v>
      </c>
      <c r="AM6" s="35">
        <f t="shared" si="5"/>
        <v>22.17</v>
      </c>
      <c r="AN6" s="35">
        <f t="shared" si="5"/>
        <v>11.66</v>
      </c>
      <c r="AO6" s="35">
        <f t="shared" si="5"/>
        <v>11.76</v>
      </c>
      <c r="AP6" s="35">
        <f t="shared" si="5"/>
        <v>13.3</v>
      </c>
      <c r="AQ6" s="35">
        <f t="shared" si="5"/>
        <v>12.51</v>
      </c>
      <c r="AR6" s="35">
        <f t="shared" si="5"/>
        <v>11.01</v>
      </c>
      <c r="AS6" s="35">
        <f t="shared" si="5"/>
        <v>10.199999999999999</v>
      </c>
      <c r="AT6" s="34" t="str">
        <f>IF(AT7="","",IF(AT7="-","【-】","【"&amp;SUBSTITUTE(TEXT(AT7,"#,##0.00"),"-","△")&amp;"】"))</f>
        <v>【4.27】</v>
      </c>
      <c r="AU6" s="35">
        <f>IF(AU7="",NA(),AU7)</f>
        <v>101.2</v>
      </c>
      <c r="AV6" s="35">
        <f t="shared" ref="AV6:BD6" si="6">IF(AV7="",NA(),AV7)</f>
        <v>20.89</v>
      </c>
      <c r="AW6" s="35">
        <f t="shared" si="6"/>
        <v>21.46</v>
      </c>
      <c r="AX6" s="35">
        <f t="shared" si="6"/>
        <v>20.59</v>
      </c>
      <c r="AY6" s="35">
        <f t="shared" si="6"/>
        <v>36.369999999999997</v>
      </c>
      <c r="AZ6" s="35">
        <f t="shared" si="6"/>
        <v>205.35</v>
      </c>
      <c r="BA6" s="35">
        <f t="shared" si="6"/>
        <v>52.63</v>
      </c>
      <c r="BB6" s="35">
        <f t="shared" si="6"/>
        <v>54.09</v>
      </c>
      <c r="BC6" s="35">
        <f t="shared" si="6"/>
        <v>54.03</v>
      </c>
      <c r="BD6" s="35">
        <f t="shared" si="6"/>
        <v>65.83</v>
      </c>
      <c r="BE6" s="34" t="str">
        <f>IF(BE7="","",IF(BE7="-","【-】","【"&amp;SUBSTITUTE(TEXT(BE7,"#,##0.00"),"-","△")&amp;"】"))</f>
        <v>【66.41】</v>
      </c>
      <c r="BF6" s="35">
        <f>IF(BF7="",NA(),BF7)</f>
        <v>2884.92</v>
      </c>
      <c r="BG6" s="35">
        <f t="shared" ref="BG6:BO6" si="7">IF(BG7="",NA(),BG7)</f>
        <v>2196.77</v>
      </c>
      <c r="BH6" s="35">
        <f t="shared" si="7"/>
        <v>2471.4</v>
      </c>
      <c r="BI6" s="35">
        <f t="shared" si="7"/>
        <v>2422.7800000000002</v>
      </c>
      <c r="BJ6" s="35">
        <f t="shared" si="7"/>
        <v>1927.47</v>
      </c>
      <c r="BK6" s="35">
        <f t="shared" si="7"/>
        <v>893.45</v>
      </c>
      <c r="BL6" s="35">
        <f t="shared" si="7"/>
        <v>843.57</v>
      </c>
      <c r="BM6" s="35">
        <f t="shared" si="7"/>
        <v>845.86</v>
      </c>
      <c r="BN6" s="35">
        <f t="shared" si="7"/>
        <v>802.49</v>
      </c>
      <c r="BO6" s="35">
        <f t="shared" si="7"/>
        <v>805.14</v>
      </c>
      <c r="BP6" s="34" t="str">
        <f>IF(BP7="","",IF(BP7="-","【-】","【"&amp;SUBSTITUTE(TEXT(BP7,"#,##0.00"),"-","△")&amp;"】"))</f>
        <v>【707.33】</v>
      </c>
      <c r="BQ6" s="35">
        <f>IF(BQ7="",NA(),BQ7)</f>
        <v>45.35</v>
      </c>
      <c r="BR6" s="35">
        <f t="shared" ref="BR6:BZ6" si="8">IF(BR7="",NA(),BR7)</f>
        <v>62.01</v>
      </c>
      <c r="BS6" s="35">
        <f t="shared" si="8"/>
        <v>63.62</v>
      </c>
      <c r="BT6" s="35">
        <f t="shared" si="8"/>
        <v>63.87</v>
      </c>
      <c r="BU6" s="35">
        <f t="shared" si="8"/>
        <v>62.4</v>
      </c>
      <c r="BV6" s="35">
        <f t="shared" si="8"/>
        <v>95.24</v>
      </c>
      <c r="BW6" s="35">
        <f t="shared" si="8"/>
        <v>99.86</v>
      </c>
      <c r="BX6" s="35">
        <f t="shared" si="8"/>
        <v>101.88</v>
      </c>
      <c r="BY6" s="35">
        <f t="shared" si="8"/>
        <v>103.18</v>
      </c>
      <c r="BZ6" s="35">
        <f t="shared" si="8"/>
        <v>100.22</v>
      </c>
      <c r="CA6" s="34" t="str">
        <f>IF(CA7="","",IF(CA7="-","【-】","【"&amp;SUBSTITUTE(TEXT(CA7,"#,##0.00"),"-","△")&amp;"】"))</f>
        <v>【101.26】</v>
      </c>
      <c r="CB6" s="35">
        <f>IF(CB7="",NA(),CB7)</f>
        <v>172.27</v>
      </c>
      <c r="CC6" s="35">
        <f t="shared" ref="CC6:CK6" si="9">IF(CC7="",NA(),CC7)</f>
        <v>166.36</v>
      </c>
      <c r="CD6" s="35">
        <f t="shared" si="9"/>
        <v>167.58</v>
      </c>
      <c r="CE6" s="35">
        <f t="shared" si="9"/>
        <v>167.19</v>
      </c>
      <c r="CF6" s="35">
        <f t="shared" si="9"/>
        <v>171.48</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87.32</v>
      </c>
      <c r="CN6" s="35">
        <f t="shared" ref="CN6:CV6" si="10">IF(CN7="",NA(),CN7)</f>
        <v>83.3</v>
      </c>
      <c r="CO6" s="35">
        <f t="shared" si="10"/>
        <v>137.9</v>
      </c>
      <c r="CP6" s="35">
        <f t="shared" si="10"/>
        <v>88.38</v>
      </c>
      <c r="CQ6" s="35">
        <f t="shared" si="10"/>
        <v>84.06</v>
      </c>
      <c r="CR6" s="35">
        <f t="shared" si="10"/>
        <v>61.1</v>
      </c>
      <c r="CS6" s="35">
        <f t="shared" si="10"/>
        <v>61.03</v>
      </c>
      <c r="CT6" s="35">
        <f t="shared" si="10"/>
        <v>62.5</v>
      </c>
      <c r="CU6" s="35">
        <f t="shared" si="10"/>
        <v>63.26</v>
      </c>
      <c r="CV6" s="35">
        <f t="shared" si="10"/>
        <v>61.54</v>
      </c>
      <c r="CW6" s="34" t="str">
        <f>IF(CW7="","",IF(CW7="-","【-】","【"&amp;SUBSTITUTE(TEXT(CW7,"#,##0.00"),"-","△")&amp;"】"))</f>
        <v>【60.13】</v>
      </c>
      <c r="CX6" s="35">
        <f>IF(CX7="",NA(),CX7)</f>
        <v>87.26</v>
      </c>
      <c r="CY6" s="35">
        <f t="shared" ref="CY6:DG6" si="11">IF(CY7="",NA(),CY7)</f>
        <v>87.77</v>
      </c>
      <c r="CZ6" s="35">
        <f t="shared" si="11"/>
        <v>88.39</v>
      </c>
      <c r="DA6" s="35">
        <f t="shared" si="11"/>
        <v>88.42</v>
      </c>
      <c r="DB6" s="35">
        <f t="shared" si="11"/>
        <v>88.82</v>
      </c>
      <c r="DC6" s="35">
        <f t="shared" si="11"/>
        <v>93.47</v>
      </c>
      <c r="DD6" s="35">
        <f t="shared" si="11"/>
        <v>93.83</v>
      </c>
      <c r="DE6" s="35">
        <f t="shared" si="11"/>
        <v>93.88</v>
      </c>
      <c r="DF6" s="35">
        <f t="shared" si="11"/>
        <v>94.07</v>
      </c>
      <c r="DG6" s="35">
        <f t="shared" si="11"/>
        <v>94.13</v>
      </c>
      <c r="DH6" s="34" t="str">
        <f>IF(DH7="","",IF(DH7="-","【-】","【"&amp;SUBSTITUTE(TEXT(DH7,"#,##0.00"),"-","△")&amp;"】"))</f>
        <v>【95.06】</v>
      </c>
      <c r="DI6" s="35">
        <f>IF(DI7="",NA(),DI7)</f>
        <v>11.62</v>
      </c>
      <c r="DJ6" s="35">
        <f t="shared" ref="DJ6:DR6" si="12">IF(DJ7="",NA(),DJ7)</f>
        <v>21.33</v>
      </c>
      <c r="DK6" s="35">
        <f t="shared" si="12"/>
        <v>23.47</v>
      </c>
      <c r="DL6" s="35">
        <f t="shared" si="12"/>
        <v>25.58</v>
      </c>
      <c r="DM6" s="35">
        <f t="shared" si="12"/>
        <v>27.79</v>
      </c>
      <c r="DN6" s="35">
        <f t="shared" si="12"/>
        <v>16.57</v>
      </c>
      <c r="DO6" s="35">
        <f t="shared" si="12"/>
        <v>28.06</v>
      </c>
      <c r="DP6" s="35">
        <f t="shared" si="12"/>
        <v>29.48</v>
      </c>
      <c r="DQ6" s="35">
        <f t="shared" si="12"/>
        <v>28.95</v>
      </c>
      <c r="DR6" s="35">
        <f t="shared" si="12"/>
        <v>30.11</v>
      </c>
      <c r="DS6" s="34" t="str">
        <f>IF(DS7="","",IF(DS7="-","【-】","【"&amp;SUBSTITUTE(TEXT(DS7,"#,##0.00"),"-","△")&amp;"】"))</f>
        <v>【38.13】</v>
      </c>
      <c r="DT6" s="34">
        <f>IF(DT7="",NA(),DT7)</f>
        <v>0</v>
      </c>
      <c r="DU6" s="34">
        <f t="shared" ref="DU6:EC6" si="13">IF(DU7="",NA(),DU7)</f>
        <v>0</v>
      </c>
      <c r="DV6" s="34">
        <f t="shared" si="13"/>
        <v>0</v>
      </c>
      <c r="DW6" s="34">
        <f t="shared" si="13"/>
        <v>0</v>
      </c>
      <c r="DX6" s="34">
        <f t="shared" si="13"/>
        <v>0</v>
      </c>
      <c r="DY6" s="35">
        <f t="shared" si="13"/>
        <v>3.11</v>
      </c>
      <c r="DZ6" s="35">
        <f t="shared" si="13"/>
        <v>3.32</v>
      </c>
      <c r="EA6" s="35">
        <f t="shared" si="13"/>
        <v>3.89</v>
      </c>
      <c r="EB6" s="35">
        <f t="shared" si="13"/>
        <v>4.07</v>
      </c>
      <c r="EC6" s="35">
        <f t="shared" si="13"/>
        <v>4.54</v>
      </c>
      <c r="ED6" s="34" t="str">
        <f>IF(ED7="","",IF(ED7="-","【-】","【"&amp;SUBSTITUTE(TEXT(ED7,"#,##0.00"),"-","△")&amp;"】"))</f>
        <v>【5.37】</v>
      </c>
      <c r="EE6" s="35">
        <f>IF(EE7="",NA(),EE7)</f>
        <v>0.03</v>
      </c>
      <c r="EF6" s="35">
        <f t="shared" ref="EF6:EN6" si="14">IF(EF7="",NA(),EF7)</f>
        <v>7.0000000000000007E-2</v>
      </c>
      <c r="EG6" s="35">
        <f t="shared" si="14"/>
        <v>0.12</v>
      </c>
      <c r="EH6" s="35">
        <f t="shared" si="14"/>
        <v>0.3</v>
      </c>
      <c r="EI6" s="35">
        <f t="shared" si="14"/>
        <v>0.16</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222038</v>
      </c>
      <c r="D7" s="37">
        <v>46</v>
      </c>
      <c r="E7" s="37">
        <v>17</v>
      </c>
      <c r="F7" s="37">
        <v>1</v>
      </c>
      <c r="G7" s="37">
        <v>0</v>
      </c>
      <c r="H7" s="37" t="s">
        <v>107</v>
      </c>
      <c r="I7" s="37" t="s">
        <v>108</v>
      </c>
      <c r="J7" s="37" t="s">
        <v>109</v>
      </c>
      <c r="K7" s="37" t="s">
        <v>110</v>
      </c>
      <c r="L7" s="37" t="s">
        <v>111</v>
      </c>
      <c r="M7" s="37" t="s">
        <v>112</v>
      </c>
      <c r="N7" s="38" t="s">
        <v>113</v>
      </c>
      <c r="O7" s="38">
        <v>48.02</v>
      </c>
      <c r="P7" s="38">
        <v>53.56</v>
      </c>
      <c r="Q7" s="38">
        <v>61.37</v>
      </c>
      <c r="R7" s="38">
        <v>2100</v>
      </c>
      <c r="S7" s="38">
        <v>197349</v>
      </c>
      <c r="T7" s="38">
        <v>186.96</v>
      </c>
      <c r="U7" s="38">
        <v>1055.57</v>
      </c>
      <c r="V7" s="38">
        <v>107373</v>
      </c>
      <c r="W7" s="38">
        <v>16.43</v>
      </c>
      <c r="X7" s="38">
        <v>6535.18</v>
      </c>
      <c r="Y7" s="38">
        <v>89.88</v>
      </c>
      <c r="Z7" s="38">
        <v>100.97</v>
      </c>
      <c r="AA7" s="38">
        <v>102.77</v>
      </c>
      <c r="AB7" s="38">
        <v>104.03</v>
      </c>
      <c r="AC7" s="38">
        <v>104.74</v>
      </c>
      <c r="AD7" s="38">
        <v>103.51</v>
      </c>
      <c r="AE7" s="38">
        <v>105.47</v>
      </c>
      <c r="AF7" s="38">
        <v>106.67</v>
      </c>
      <c r="AG7" s="38">
        <v>107.45</v>
      </c>
      <c r="AH7" s="38">
        <v>107.43</v>
      </c>
      <c r="AI7" s="38">
        <v>108.8</v>
      </c>
      <c r="AJ7" s="38">
        <v>50.39</v>
      </c>
      <c r="AK7" s="38">
        <v>37.58</v>
      </c>
      <c r="AL7" s="38">
        <v>30.38</v>
      </c>
      <c r="AM7" s="38">
        <v>22.17</v>
      </c>
      <c r="AN7" s="38">
        <v>11.66</v>
      </c>
      <c r="AO7" s="38">
        <v>11.76</v>
      </c>
      <c r="AP7" s="38">
        <v>13.3</v>
      </c>
      <c r="AQ7" s="38">
        <v>12.51</v>
      </c>
      <c r="AR7" s="38">
        <v>11.01</v>
      </c>
      <c r="AS7" s="38">
        <v>10.199999999999999</v>
      </c>
      <c r="AT7" s="38">
        <v>4.2699999999999996</v>
      </c>
      <c r="AU7" s="38">
        <v>101.2</v>
      </c>
      <c r="AV7" s="38">
        <v>20.89</v>
      </c>
      <c r="AW7" s="38">
        <v>21.46</v>
      </c>
      <c r="AX7" s="38">
        <v>20.59</v>
      </c>
      <c r="AY7" s="38">
        <v>36.369999999999997</v>
      </c>
      <c r="AZ7" s="38">
        <v>205.35</v>
      </c>
      <c r="BA7" s="38">
        <v>52.63</v>
      </c>
      <c r="BB7" s="38">
        <v>54.09</v>
      </c>
      <c r="BC7" s="38">
        <v>54.03</v>
      </c>
      <c r="BD7" s="38">
        <v>65.83</v>
      </c>
      <c r="BE7" s="38">
        <v>66.41</v>
      </c>
      <c r="BF7" s="38">
        <v>2884.92</v>
      </c>
      <c r="BG7" s="38">
        <v>2196.77</v>
      </c>
      <c r="BH7" s="38">
        <v>2471.4</v>
      </c>
      <c r="BI7" s="38">
        <v>2422.7800000000002</v>
      </c>
      <c r="BJ7" s="38">
        <v>1927.47</v>
      </c>
      <c r="BK7" s="38">
        <v>893.45</v>
      </c>
      <c r="BL7" s="38">
        <v>843.57</v>
      </c>
      <c r="BM7" s="38">
        <v>845.86</v>
      </c>
      <c r="BN7" s="38">
        <v>802.49</v>
      </c>
      <c r="BO7" s="38">
        <v>805.14</v>
      </c>
      <c r="BP7" s="38">
        <v>707.33</v>
      </c>
      <c r="BQ7" s="38">
        <v>45.35</v>
      </c>
      <c r="BR7" s="38">
        <v>62.01</v>
      </c>
      <c r="BS7" s="38">
        <v>63.62</v>
      </c>
      <c r="BT7" s="38">
        <v>63.87</v>
      </c>
      <c r="BU7" s="38">
        <v>62.4</v>
      </c>
      <c r="BV7" s="38">
        <v>95.24</v>
      </c>
      <c r="BW7" s="38">
        <v>99.86</v>
      </c>
      <c r="BX7" s="38">
        <v>101.88</v>
      </c>
      <c r="BY7" s="38">
        <v>103.18</v>
      </c>
      <c r="BZ7" s="38">
        <v>100.22</v>
      </c>
      <c r="CA7" s="38">
        <v>101.26</v>
      </c>
      <c r="CB7" s="38">
        <v>172.27</v>
      </c>
      <c r="CC7" s="38">
        <v>166.36</v>
      </c>
      <c r="CD7" s="38">
        <v>167.58</v>
      </c>
      <c r="CE7" s="38">
        <v>167.19</v>
      </c>
      <c r="CF7" s="38">
        <v>171.48</v>
      </c>
      <c r="CG7" s="38">
        <v>150.75</v>
      </c>
      <c r="CH7" s="38">
        <v>147.29</v>
      </c>
      <c r="CI7" s="38">
        <v>143.15</v>
      </c>
      <c r="CJ7" s="38">
        <v>141.11000000000001</v>
      </c>
      <c r="CK7" s="38">
        <v>144.79</v>
      </c>
      <c r="CL7" s="38">
        <v>136.38999999999999</v>
      </c>
      <c r="CM7" s="38">
        <v>87.32</v>
      </c>
      <c r="CN7" s="38">
        <v>83.3</v>
      </c>
      <c r="CO7" s="38">
        <v>137.9</v>
      </c>
      <c r="CP7" s="38">
        <v>88.38</v>
      </c>
      <c r="CQ7" s="38">
        <v>84.06</v>
      </c>
      <c r="CR7" s="38">
        <v>61.1</v>
      </c>
      <c r="CS7" s="38">
        <v>61.03</v>
      </c>
      <c r="CT7" s="38">
        <v>62.5</v>
      </c>
      <c r="CU7" s="38">
        <v>63.26</v>
      </c>
      <c r="CV7" s="38">
        <v>61.54</v>
      </c>
      <c r="CW7" s="38">
        <v>60.13</v>
      </c>
      <c r="CX7" s="38">
        <v>87.26</v>
      </c>
      <c r="CY7" s="38">
        <v>87.77</v>
      </c>
      <c r="CZ7" s="38">
        <v>88.39</v>
      </c>
      <c r="DA7" s="38">
        <v>88.42</v>
      </c>
      <c r="DB7" s="38">
        <v>88.82</v>
      </c>
      <c r="DC7" s="38">
        <v>93.47</v>
      </c>
      <c r="DD7" s="38">
        <v>93.83</v>
      </c>
      <c r="DE7" s="38">
        <v>93.88</v>
      </c>
      <c r="DF7" s="38">
        <v>94.07</v>
      </c>
      <c r="DG7" s="38">
        <v>94.13</v>
      </c>
      <c r="DH7" s="38">
        <v>95.06</v>
      </c>
      <c r="DI7" s="38">
        <v>11.62</v>
      </c>
      <c r="DJ7" s="38">
        <v>21.33</v>
      </c>
      <c r="DK7" s="38">
        <v>23.47</v>
      </c>
      <c r="DL7" s="38">
        <v>25.58</v>
      </c>
      <c r="DM7" s="38">
        <v>27.79</v>
      </c>
      <c r="DN7" s="38">
        <v>16.57</v>
      </c>
      <c r="DO7" s="38">
        <v>28.06</v>
      </c>
      <c r="DP7" s="38">
        <v>29.48</v>
      </c>
      <c r="DQ7" s="38">
        <v>28.95</v>
      </c>
      <c r="DR7" s="38">
        <v>30.11</v>
      </c>
      <c r="DS7" s="38">
        <v>38.130000000000003</v>
      </c>
      <c r="DT7" s="38">
        <v>0</v>
      </c>
      <c r="DU7" s="38">
        <v>0</v>
      </c>
      <c r="DV7" s="38">
        <v>0</v>
      </c>
      <c r="DW7" s="38">
        <v>0</v>
      </c>
      <c r="DX7" s="38">
        <v>0</v>
      </c>
      <c r="DY7" s="38">
        <v>3.11</v>
      </c>
      <c r="DZ7" s="38">
        <v>3.32</v>
      </c>
      <c r="EA7" s="38">
        <v>3.89</v>
      </c>
      <c r="EB7" s="38">
        <v>4.07</v>
      </c>
      <c r="EC7" s="38">
        <v>4.54</v>
      </c>
      <c r="ED7" s="38">
        <v>5.37</v>
      </c>
      <c r="EE7" s="38">
        <v>0.03</v>
      </c>
      <c r="EF7" s="38">
        <v>7.0000000000000007E-2</v>
      </c>
      <c r="EG7" s="38">
        <v>0.12</v>
      </c>
      <c r="EH7" s="38">
        <v>0.3</v>
      </c>
      <c r="EI7" s="38">
        <v>0.16</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2019-01-21T07:40:17Z</cp:lastPrinted>
  <dcterms:created xsi:type="dcterms:W3CDTF">2018-12-03T08:49:17Z</dcterms:created>
  <dcterms:modified xsi:type="dcterms:W3CDTF">2019-01-28T04:25:16Z</dcterms:modified>
  <cp:category/>
</cp:coreProperties>
</file>