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EF7" i="5"/>
  <c r="EE7" i="5"/>
  <c r="ED7" i="5"/>
  <c r="FH79" i="4" s="1"/>
  <c r="EC7" i="5"/>
  <c r="EA7" i="5"/>
  <c r="DZ7" i="5"/>
  <c r="DY7" i="5"/>
  <c r="BG80" i="4" s="1"/>
  <c r="DX7" i="5"/>
  <c r="AN80" i="4" s="1"/>
  <c r="DW7" i="5"/>
  <c r="DV7" i="5"/>
  <c r="DU7" i="5"/>
  <c r="DT7" i="5"/>
  <c r="BG79" i="4" s="1"/>
  <c r="DS7" i="5"/>
  <c r="DR7" i="5"/>
  <c r="DP7" i="5"/>
  <c r="MN56" i="4" s="1"/>
  <c r="DO7" i="5"/>
  <c r="LY56" i="4" s="1"/>
  <c r="DN7" i="5"/>
  <c r="DM7" i="5"/>
  <c r="DL7" i="5"/>
  <c r="KF56" i="4" s="1"/>
  <c r="DK7" i="5"/>
  <c r="MN55" i="4" s="1"/>
  <c r="DJ7" i="5"/>
  <c r="DI7" i="5"/>
  <c r="DH7" i="5"/>
  <c r="KU55" i="4" s="1"/>
  <c r="DG7" i="5"/>
  <c r="DE7" i="5"/>
  <c r="DD7" i="5"/>
  <c r="DC7" i="5"/>
  <c r="HV56" i="4" s="1"/>
  <c r="DB7" i="5"/>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CE7" i="5"/>
  <c r="CD7" i="5"/>
  <c r="CC7" i="5"/>
  <c r="BI55" i="4" s="1"/>
  <c r="CB7" i="5"/>
  <c r="CA7" i="5"/>
  <c r="BZ7" i="5"/>
  <c r="BX7" i="5"/>
  <c r="MN34" i="4" s="1"/>
  <c r="BW7" i="5"/>
  <c r="BV7" i="5"/>
  <c r="BU7" i="5"/>
  <c r="BT7" i="5"/>
  <c r="KF34" i="4" s="1"/>
  <c r="BS7" i="5"/>
  <c r="MN33" i="4" s="1"/>
  <c r="BR7" i="5"/>
  <c r="BQ7" i="5"/>
  <c r="BP7" i="5"/>
  <c r="KU33" i="4" s="1"/>
  <c r="BO7" i="5"/>
  <c r="KF33" i="4" s="1"/>
  <c r="BM7" i="5"/>
  <c r="BL7" i="5"/>
  <c r="BK7" i="5"/>
  <c r="HV34" i="4" s="1"/>
  <c r="BJ7" i="5"/>
  <c r="BI7" i="5"/>
  <c r="BH7" i="5"/>
  <c r="BG7" i="5"/>
  <c r="IK33" i="4" s="1"/>
  <c r="BF7" i="5"/>
  <c r="BE7" i="5"/>
  <c r="BD7" i="5"/>
  <c r="BB7" i="5"/>
  <c r="FL34" i="4" s="1"/>
  <c r="BA7" i="5"/>
  <c r="EW34" i="4" s="1"/>
  <c r="AZ7" i="5"/>
  <c r="AY7" i="5"/>
  <c r="AX7" i="5"/>
  <c r="DD34" i="4" s="1"/>
  <c r="AW7" i="5"/>
  <c r="FL33" i="4" s="1"/>
  <c r="AV7" i="5"/>
  <c r="AU7" i="5"/>
  <c r="AT7" i="5"/>
  <c r="AS7" i="5"/>
  <c r="DD33" i="4" s="1"/>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AA6" i="5"/>
  <c r="Z6" i="5"/>
  <c r="JW8" i="4" s="1"/>
  <c r="Y6" i="5"/>
  <c r="ID8" i="4" s="1"/>
  <c r="X6" i="5"/>
  <c r="EG12" i="4" s="1"/>
  <c r="W6" i="5"/>
  <c r="V6" i="5"/>
  <c r="AU12" i="4" s="1"/>
  <c r="U6" i="5"/>
  <c r="B12" i="4" s="1"/>
  <c r="T6" i="5"/>
  <c r="FZ10" i="4" s="1"/>
  <c r="S6" i="5"/>
  <c r="R6" i="5"/>
  <c r="CN10" i="4" s="1"/>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C90" i="4"/>
  <c r="MH80" i="4"/>
  <c r="LO80" i="4"/>
  <c r="KV80" i="4"/>
  <c r="KC80" i="4"/>
  <c r="JJ80" i="4"/>
  <c r="GA80" i="4"/>
  <c r="FH80" i="4"/>
  <c r="CS80" i="4"/>
  <c r="BZ80" i="4"/>
  <c r="U80" i="4"/>
  <c r="MH79" i="4"/>
  <c r="KC79" i="4"/>
  <c r="JJ79" i="4"/>
  <c r="HM79" i="4"/>
  <c r="GT79" i="4"/>
  <c r="GA79" i="4"/>
  <c r="EO79" i="4"/>
  <c r="CS79" i="4"/>
  <c r="BZ79" i="4"/>
  <c r="AN79" i="4"/>
  <c r="U79" i="4"/>
  <c r="LJ56" i="4"/>
  <c r="KU56" i="4"/>
  <c r="IZ56" i="4"/>
  <c r="IK56" i="4"/>
  <c r="HG56" i="4"/>
  <c r="GR56" i="4"/>
  <c r="EH56" i="4"/>
  <c r="DS56" i="4"/>
  <c r="BX56" i="4"/>
  <c r="BI56" i="4"/>
  <c r="AT56" i="4"/>
  <c r="AE56" i="4"/>
  <c r="P56" i="4"/>
  <c r="LY55" i="4"/>
  <c r="LJ55" i="4"/>
  <c r="KF55" i="4"/>
  <c r="IZ55" i="4"/>
  <c r="HG55" i="4"/>
  <c r="GR55" i="4"/>
  <c r="EW55" i="4"/>
  <c r="EH55" i="4"/>
  <c r="DS55" i="4"/>
  <c r="BX55" i="4"/>
  <c r="AT55" i="4"/>
  <c r="AE55" i="4"/>
  <c r="P55" i="4"/>
  <c r="LY34" i="4"/>
  <c r="LJ34" i="4"/>
  <c r="KU34" i="4"/>
  <c r="IZ34" i="4"/>
  <c r="IK34" i="4"/>
  <c r="HG34" i="4"/>
  <c r="GR34" i="4"/>
  <c r="EH34" i="4"/>
  <c r="DS34" i="4"/>
  <c r="BX34" i="4"/>
  <c r="BI34" i="4"/>
  <c r="AT34" i="4"/>
  <c r="AE34" i="4"/>
  <c r="P34" i="4"/>
  <c r="LY33" i="4"/>
  <c r="LJ33" i="4"/>
  <c r="IZ33" i="4"/>
  <c r="HV33" i="4"/>
  <c r="HG33" i="4"/>
  <c r="GR33" i="4"/>
  <c r="EW33" i="4"/>
  <c r="EH33" i="4"/>
  <c r="DS33" i="4"/>
  <c r="BX33" i="4"/>
  <c r="AT33" i="4"/>
  <c r="AE33" i="4"/>
  <c r="P33" i="4"/>
  <c r="LP12" i="4"/>
  <c r="ID12" i="4"/>
  <c r="CN12" i="4"/>
  <c r="JW10" i="4"/>
  <c r="ID10" i="4"/>
  <c r="EG10" i="4"/>
  <c r="AU10" i="4"/>
  <c r="B10" i="4"/>
  <c r="LP8" i="4"/>
  <c r="EG8" i="4"/>
  <c r="AU8" i="4"/>
  <c r="B6" i="4"/>
  <c r="C11" i="5" l="1"/>
  <c r="KC78" i="4" s="1"/>
  <c r="HM78" i="4"/>
  <c r="FL54" i="4"/>
  <c r="FL32" i="4"/>
  <c r="CS78" i="4"/>
  <c r="BX32" i="4"/>
  <c r="MH78" i="4"/>
  <c r="BX54" i="4"/>
  <c r="MN54" i="4"/>
  <c r="MN32" i="4"/>
  <c r="IZ54" i="4"/>
  <c r="IZ32" i="4"/>
  <c r="HG32" i="4"/>
  <c r="HG54" i="4"/>
  <c r="D11" i="5"/>
  <c r="E11" i="5"/>
  <c r="KU32" i="4"/>
  <c r="AE32" i="4"/>
  <c r="AE54" i="4"/>
  <c r="B11" i="5"/>
  <c r="KU54" i="4" l="1"/>
  <c r="AN78" i="4"/>
  <c r="FH78" i="4"/>
  <c r="DS32" i="4"/>
  <c r="DS54" i="4"/>
  <c r="LJ54" i="4"/>
  <c r="LJ32" i="4"/>
  <c r="KV78" i="4"/>
  <c r="HV54" i="4"/>
  <c r="HV32" i="4"/>
  <c r="BG78" i="4"/>
  <c r="AT32" i="4"/>
  <c r="GA78" i="4"/>
  <c r="EH54" i="4"/>
  <c r="EH32" i="4"/>
  <c r="AT54" i="4"/>
  <c r="LO78" i="4"/>
  <c r="IK54" i="4"/>
  <c r="IK32" i="4"/>
  <c r="EW54" i="4"/>
  <c r="GT78" i="4"/>
  <c r="EW32" i="4"/>
  <c r="LY54" i="4"/>
  <c r="LY32" i="4"/>
  <c r="BZ78" i="4"/>
  <c r="BI54" i="4"/>
  <c r="BI32" i="4"/>
  <c r="EO78" i="4"/>
  <c r="DD54" i="4"/>
  <c r="DD32" i="4"/>
  <c r="P54" i="4"/>
  <c r="P32" i="4"/>
  <c r="GR54" i="4"/>
  <c r="GR32" i="4"/>
  <c r="U78" i="4"/>
  <c r="KF54" i="4"/>
  <c r="KF32" i="4"/>
  <c r="JJ78" i="4"/>
</calcChain>
</file>

<file path=xl/sharedStrings.xml><?xml version="1.0" encoding="utf-8"?>
<sst xmlns="http://schemas.openxmlformats.org/spreadsheetml/2006/main" count="310" uniqueCount="148">
  <si>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</si>
  <si>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</si>
  <si>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</si>
  <si>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</si>
  <si>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</si>
  <si>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</si>
  <si>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</si>
  <si>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</si>
  <si>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</si>
  <si>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</si>
  <si>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</si>
  <si>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</si>
  <si>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</si>
  <si>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</si>
  <si>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</si>
  <si>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</si>
  <si>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</si>
  <si>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</si>
  <si>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</si>
  <si>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</si>
  <si>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</si>
  <si>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</si>
  <si>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</si>
  <si>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</si>
  <si>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</si>
  <si>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</si>
  <si>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</si>
  <si>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</si>
  <si>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</si>
  <si>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</si>
  <si>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</si>
  <si>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</si>
  <si>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</si>
  <si>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</si>
  <si>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</si>
  <si>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</si>
  <si>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</si>
  <si>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</si>
  <si>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</si>
  <si>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</si>
  <si>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</si>
  <si>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</si>
  <si>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</si>
  <si>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</si>
  <si>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</si>
  <si>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</si>
  <si>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</si>
  <si>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</si>
  <si>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</si>
  <si>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</si>
  <si>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</si>
  <si>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</si>
  <si>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</si>
  <si>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</si>
  <si>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</si>
  <si>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</si>
  <si>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</si>
  <si>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</si>
  <si>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</si>
  <si>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</si>
  <si>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</si>
  <si>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</si>
  <si>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</si>
  <si>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</si>
  <si>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</si>
  <si>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</si>
  <si>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</si>
  <si>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</si>
  <si>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</si>
  <si>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</si>
  <si>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</si>
  <si>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</si>
  <si>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</si>
  <si>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</si>
  <si>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</si>
  <si>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</si>
  <si>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</si>
  <si>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</si>
  <si>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</si>
  <si>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</si>
  <si>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</si>
  <si>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</si>
  <si>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</si>
  <si>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</si>
  <si>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</si>
  <si>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</si>
  <si>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</si>
  <si>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</si>
  <si>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</si>
  <si>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</si>
  <si>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</si>
  <si>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</si>
  <si>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</si>
  <si>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</si>
  <si>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</si>
  <si>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</si>
  <si>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</si>
  <si>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</si>
  <si>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</si>
  <si>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</si>
  <si>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</si>
  <si>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</si>
  <si>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</si>
  <si>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</si>
  <si>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</si>
  <si>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</si>
  <si>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</si>
  <si>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</si>
  <si>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</si>
  <si>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</si>
  <si>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</si>
  <si>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</si>
  <si>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</si>
  <si>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</si>
  <si>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</si>
  <si>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</si>
  <si>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</si>
  <si>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</si>
  <si>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</si>
  <si>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</si>
  <si>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</si>
  <si>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</si>
  <si>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</si>
  <si>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</si>
  <si>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掛川市・袋井市病院企業団</t>
  </si>
  <si>
    <t>掛川市・袋井市病院企業団立中東遠総合医療センター</t>
  </si>
  <si>
    <t>条例全部</t>
  </si>
  <si>
    <t>病院事業</t>
  </si>
  <si>
    <t>一般病院</t>
  </si>
  <si>
    <t>500床以上</t>
  </si>
  <si>
    <t>直営</t>
  </si>
  <si>
    <t>対象</t>
  </si>
  <si>
    <t>ド 透 I 未 訓 ガ</t>
  </si>
  <si>
    <t>救 臨 感 災 地</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</si>
  <si>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</si>
  <si>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</si>
  <si>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</si>
  <si>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</si>
  <si>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</si>
  <si>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</si>
  <si>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</si>
  <si>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</si>
  <si>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</si>
  <si>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平成25年５月の開院以降、平成27年８月に県下で10番目となる救命救急センターに指定、平成28年度８月には地域医療支援病院の承認を受け、急性期医療を担う基幹病院としての役割を十分に果たす体制が整いつつあるものと考えている。
　PET-CT、ロボット手術支援装置ダビンチ等、高度医療機器を導入し、地域の医療水準を高めるとともに、臨床研修病院として教育に力を入れ、医師をはじめとする医療従事者の教育研修施設としての役割を果たしている。</t>
    <rPh sb="1" eb="3">
      <t>ヘイセイ</t>
    </rPh>
    <rPh sb="5" eb="6">
      <t>ネン</t>
    </rPh>
    <rPh sb="7" eb="8">
      <t>ガツ</t>
    </rPh>
    <rPh sb="9" eb="11">
      <t>カイイン</t>
    </rPh>
    <rPh sb="11" eb="13">
      <t>イコウ</t>
    </rPh>
    <rPh sb="14" eb="16">
      <t>ヘイセイ</t>
    </rPh>
    <rPh sb="18" eb="19">
      <t>ネン</t>
    </rPh>
    <rPh sb="41" eb="43">
      <t>シテイ</t>
    </rPh>
    <rPh sb="44" eb="46">
      <t>ヘイセイ</t>
    </rPh>
    <rPh sb="69" eb="72">
      <t>キュウセイキ</t>
    </rPh>
    <rPh sb="72" eb="74">
      <t>イリョウ</t>
    </rPh>
    <rPh sb="75" eb="76">
      <t>ニナ</t>
    </rPh>
    <rPh sb="125" eb="127">
      <t>シュジュツ</t>
    </rPh>
    <rPh sb="127" eb="129">
      <t>シエン</t>
    </rPh>
    <rPh sb="129" eb="131">
      <t>ソウチ</t>
    </rPh>
    <rPh sb="135" eb="136">
      <t>トウ</t>
    </rPh>
    <rPh sb="137" eb="139">
      <t>コウド</t>
    </rPh>
    <rPh sb="139" eb="141">
      <t>イリョウ</t>
    </rPh>
    <rPh sb="141" eb="143">
      <t>キキ</t>
    </rPh>
    <rPh sb="144" eb="146">
      <t>ドウニュウ</t>
    </rPh>
    <rPh sb="148" eb="150">
      <t>チイキ</t>
    </rPh>
    <rPh sb="151" eb="153">
      <t>イリョウ</t>
    </rPh>
    <rPh sb="153" eb="155">
      <t>スイジュン</t>
    </rPh>
    <rPh sb="156" eb="157">
      <t>タカ</t>
    </rPh>
    <rPh sb="164" eb="166">
      <t>リンショウ</t>
    </rPh>
    <rPh sb="166" eb="168">
      <t>ケンシュウ</t>
    </rPh>
    <rPh sb="168" eb="170">
      <t>ビョウイン</t>
    </rPh>
    <rPh sb="173" eb="175">
      <t>キョウイク</t>
    </rPh>
    <rPh sb="176" eb="177">
      <t>チカラ</t>
    </rPh>
    <rPh sb="178" eb="179">
      <t>イ</t>
    </rPh>
    <rPh sb="190" eb="192">
      <t>イリョウ</t>
    </rPh>
    <rPh sb="192" eb="195">
      <t>ジュウジシャ</t>
    </rPh>
    <rPh sb="196" eb="198">
      <t>キョウイク</t>
    </rPh>
    <rPh sb="198" eb="200">
      <t>ケンシュウ</t>
    </rPh>
    <rPh sb="200" eb="202">
      <t>シセツ</t>
    </rPh>
    <rPh sb="206" eb="208">
      <t>ヤクワリ</t>
    </rPh>
    <rPh sb="209" eb="210">
      <t>ハ</t>
    </rPh>
    <phoneticPr fontId="5"/>
  </si>
  <si>
    <t xml:space="preserve">　新公立病院改革プランに基づく、当院の改革プランでは、平成32年度の経常収支比率100％以上の目標を掲げている。
　経常収支比率が、99.9％とほぼ目標値となっているが、開院7年目の平成31年度に電子カルテの更新を控えていることから、平成32年度の目標達成のためには、更なる医業収支の改善が必須である。
　全国の類似病院と比較し、診療単価が低いため、DPC係数上昇のための取り組みをはじめとし、がん診療機能の向上、紹介患者、手術件数の増加など、単価及び収益向上のためのあらゆる取組みを行っていく。
　なお、平成28年度減資を実施し、累積欠損の一部に補てんしたため、③の累積欠損比率は減少した。
</t>
    <rPh sb="1" eb="2">
      <t>シン</t>
    </rPh>
    <rPh sb="2" eb="4">
      <t>コウリツ</t>
    </rPh>
    <rPh sb="4" eb="6">
      <t>ビョウイン</t>
    </rPh>
    <rPh sb="6" eb="8">
      <t>カイカク</t>
    </rPh>
    <rPh sb="12" eb="13">
      <t>モト</t>
    </rPh>
    <rPh sb="16" eb="18">
      <t>トウイン</t>
    </rPh>
    <rPh sb="19" eb="21">
      <t>カイカク</t>
    </rPh>
    <rPh sb="27" eb="29">
      <t>ヘイセイ</t>
    </rPh>
    <rPh sb="31" eb="33">
      <t>ネンド</t>
    </rPh>
    <rPh sb="34" eb="36">
      <t>ケイジョウ</t>
    </rPh>
    <rPh sb="36" eb="38">
      <t>シュウシ</t>
    </rPh>
    <rPh sb="38" eb="40">
      <t>ヒリツ</t>
    </rPh>
    <rPh sb="44" eb="46">
      <t>イジョウ</t>
    </rPh>
    <rPh sb="47" eb="49">
      <t>モクヒョウ</t>
    </rPh>
    <rPh sb="50" eb="51">
      <t>カカ</t>
    </rPh>
    <rPh sb="58" eb="60">
      <t>ケイジョウ</t>
    </rPh>
    <rPh sb="60" eb="62">
      <t>シュウシ</t>
    </rPh>
    <rPh sb="62" eb="64">
      <t>ヒリツ</t>
    </rPh>
    <rPh sb="74" eb="76">
      <t>モクヒョウ</t>
    </rPh>
    <rPh sb="76" eb="77">
      <t>チ</t>
    </rPh>
    <rPh sb="85" eb="87">
      <t>カイイン</t>
    </rPh>
    <rPh sb="88" eb="90">
      <t>ネンメ</t>
    </rPh>
    <rPh sb="91" eb="93">
      <t>ヘイセイ</t>
    </rPh>
    <rPh sb="95" eb="97">
      <t>ネンド</t>
    </rPh>
    <rPh sb="98" eb="100">
      <t>デンシ</t>
    </rPh>
    <rPh sb="104" eb="106">
      <t>コウシン</t>
    </rPh>
    <rPh sb="107" eb="108">
      <t>ヒカ</t>
    </rPh>
    <rPh sb="117" eb="119">
      <t>ヘイセイ</t>
    </rPh>
    <rPh sb="121" eb="123">
      <t>ネンド</t>
    </rPh>
    <rPh sb="124" eb="126">
      <t>モクヒョウ</t>
    </rPh>
    <rPh sb="126" eb="128">
      <t>タッセイ</t>
    </rPh>
    <rPh sb="134" eb="135">
      <t>サラ</t>
    </rPh>
    <rPh sb="137" eb="139">
      <t>イギョウ</t>
    </rPh>
    <rPh sb="139" eb="141">
      <t>シュウシ</t>
    </rPh>
    <rPh sb="142" eb="144">
      <t>カイゼン</t>
    </rPh>
    <rPh sb="145" eb="147">
      <t>ヒッス</t>
    </rPh>
    <rPh sb="153" eb="155">
      <t>ゼンコク</t>
    </rPh>
    <rPh sb="156" eb="158">
      <t>ルイジ</t>
    </rPh>
    <rPh sb="158" eb="160">
      <t>ビョウイン</t>
    </rPh>
    <rPh sb="161" eb="163">
      <t>ヒカク</t>
    </rPh>
    <rPh sb="165" eb="167">
      <t>シンリョウ</t>
    </rPh>
    <rPh sb="167" eb="169">
      <t>タンカ</t>
    </rPh>
    <rPh sb="170" eb="171">
      <t>ヒク</t>
    </rPh>
    <rPh sb="178" eb="180">
      <t>ケイスウ</t>
    </rPh>
    <rPh sb="180" eb="182">
      <t>ジョウショウ</t>
    </rPh>
    <rPh sb="199" eb="201">
      <t>シンリョウ</t>
    </rPh>
    <rPh sb="201" eb="203">
      <t>キノウ</t>
    </rPh>
    <rPh sb="204" eb="206">
      <t>コウジョウ</t>
    </rPh>
    <rPh sb="207" eb="209">
      <t>ショウカイ</t>
    </rPh>
    <rPh sb="209" eb="211">
      <t>カンジャ</t>
    </rPh>
    <rPh sb="212" eb="214">
      <t>シュジュツ</t>
    </rPh>
    <rPh sb="214" eb="216">
      <t>ケンスウ</t>
    </rPh>
    <rPh sb="217" eb="219">
      <t>ゾウカ</t>
    </rPh>
    <rPh sb="224" eb="225">
      <t>オヨ</t>
    </rPh>
    <rPh sb="226" eb="228">
      <t>シュウエキ</t>
    </rPh>
    <rPh sb="238" eb="240">
      <t>トリク</t>
    </rPh>
    <rPh sb="242" eb="243">
      <t>オコナ</t>
    </rPh>
    <rPh sb="258" eb="259">
      <t>ド</t>
    </rPh>
    <phoneticPr fontId="5"/>
  </si>
  <si>
    <t xml:space="preserve">　当院は平成25年5月に開院した。
　建物等については整備計画に基づき、設備の長寿命化を図っていく。
　医療機器は、耐用年数が4年から7年のものが多いため、開院当初購入した機器の更新が発生する。これらについても、計画的に適正な時期に整備を行っていく。
</t>
    <rPh sb="1" eb="3">
      <t>トウイン</t>
    </rPh>
    <rPh sb="4" eb="6">
      <t>ヘイセイ</t>
    </rPh>
    <rPh sb="8" eb="9">
      <t>ネン</t>
    </rPh>
    <rPh sb="10" eb="11">
      <t>ガツ</t>
    </rPh>
    <rPh sb="12" eb="14">
      <t>カイイン</t>
    </rPh>
    <rPh sb="58" eb="60">
      <t>タイヨウ</t>
    </rPh>
    <rPh sb="60" eb="62">
      <t>ネンスウ</t>
    </rPh>
    <rPh sb="64" eb="65">
      <t>ネン</t>
    </rPh>
    <rPh sb="68" eb="69">
      <t>ネン</t>
    </rPh>
    <rPh sb="73" eb="74">
      <t>オオ</t>
    </rPh>
    <rPh sb="78" eb="80">
      <t>カイイン</t>
    </rPh>
    <rPh sb="80" eb="82">
      <t>トウショ</t>
    </rPh>
    <rPh sb="82" eb="84">
      <t>コウニュウ</t>
    </rPh>
    <rPh sb="86" eb="88">
      <t>キキ</t>
    </rPh>
    <rPh sb="89" eb="91">
      <t>コウシン</t>
    </rPh>
    <rPh sb="92" eb="94">
      <t>ハッセイ</t>
    </rPh>
    <rPh sb="106" eb="109">
      <t>ケイカクテキ</t>
    </rPh>
    <rPh sb="110" eb="112">
      <t>テキセイ</t>
    </rPh>
    <rPh sb="113" eb="115">
      <t>ジキ</t>
    </rPh>
    <rPh sb="116" eb="118">
      <t>セイビ</t>
    </rPh>
    <rPh sb="119" eb="120">
      <t>オコナ</t>
    </rPh>
    <phoneticPr fontId="5"/>
  </si>
  <si>
    <t>　県の地域医療構想では、当院が高度急性期・急性期機能の病床を有する地域の基幹病院として、掛川市・袋井市を含む中東遠医療圏東部の医療提供体制の中核となることが求められていることから、診療機能の充実とともに引き続き圏域内の他公立病院や医療/介護施設とのネットワーク化を強化していくこととする。
　旧改革プランの下、全国初となる掛川市及び袋井市の市立病院同士の統合を果たし、新病院における診療実績は当初想定を超えて推移するなど、病院運営は順調であることから、現時点で経営形態の見直しを必要とするような環境変化は識別されなかった。ただし、今後も適宜、最適な経営形態のあり方については、継続して検討を行うものとする。</t>
    <rPh sb="1" eb="2">
      <t>ケン</t>
    </rPh>
    <rPh sb="52" eb="53">
      <t>フク</t>
    </rPh>
    <rPh sb="54" eb="56">
      <t>チュウトウ</t>
    </rPh>
    <rPh sb="56" eb="57">
      <t>エン</t>
    </rPh>
    <rPh sb="60" eb="62">
      <t>トウブ</t>
    </rPh>
    <rPh sb="90" eb="92">
      <t>シンリョウ</t>
    </rPh>
    <rPh sb="92" eb="94">
      <t>キノウ</t>
    </rPh>
    <rPh sb="95" eb="97">
      <t>ジュウジツ</t>
    </rPh>
    <rPh sb="146" eb="147">
      <t>キュウ</t>
    </rPh>
    <rPh sb="147" eb="149">
      <t>カイカク</t>
    </rPh>
    <rPh sb="153" eb="154">
      <t>モト</t>
    </rPh>
    <rPh sb="155" eb="157">
      <t>ゼンコク</t>
    </rPh>
    <rPh sb="157" eb="158">
      <t>ハツ</t>
    </rPh>
    <rPh sb="164" eb="165">
      <t>オヨ</t>
    </rPh>
    <rPh sb="168" eb="169">
      <t>シ</t>
    </rPh>
    <rPh sb="170" eb="171">
      <t>シ</t>
    </rPh>
    <rPh sb="172" eb="174">
      <t>ビョウイン</t>
    </rPh>
    <rPh sb="174" eb="176">
      <t>ドウシ</t>
    </rPh>
    <rPh sb="177" eb="179">
      <t>トウゴウ</t>
    </rPh>
    <rPh sb="180" eb="181">
      <t>ハ</t>
    </rPh>
    <rPh sb="184" eb="187">
      <t>シンビョウイン</t>
    </rPh>
    <rPh sb="191" eb="193">
      <t>シンリョウ</t>
    </rPh>
    <rPh sb="193" eb="195">
      <t>ジッセキ</t>
    </rPh>
    <rPh sb="196" eb="198">
      <t>トウショ</t>
    </rPh>
    <rPh sb="198" eb="200">
      <t>ソウテイ</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</si>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</sst>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79</c:v>
                </c:pt>
                <c:pt idx="2">
                  <c:v>84.9</c:v>
                </c:pt>
                <c:pt idx="3">
                  <c:v>85.6</c:v>
                </c:pt>
                <c:pt idx="4">
                  <c:v>88.5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2874112"/>
        <c:axId val="1028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2874112"/>
        <c:axId val="102876288"/>
      </c:lineChart>
      <c:dateAx>
        <c:axId val="102874112"/>
        <c:scaling>
          <c:orientation val="minMax"/>
        </c:scaling>
        <c:delete val="1"/>
        <c:axPos val="b"/>
        <c:numFmt formatCode="ge" sourceLinked="1"/>
        <c:majorTickMark val="none"/>
        <c:minorTickMark val="none"/>
        <c:tickLblPos val="none"/>
        <c:crossAx val="102876288"/>
        <c:crosses val="autoZero"/>
        <c:auto val="1"/>
        <c:lblOffset val="100"/>
        <c:baseTimeUnit val="years"/>
      </c:dateAx>
      <c:valAx>
        <c:axId val="10287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7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10.6</c:v>
                </c:pt>
                <c:pt idx="2">
                  <c:v>15.3</c:v>
                </c:pt>
                <c:pt idx="3">
                  <c:v>18.600000000000001</c:v>
                </c:pt>
                <c:pt idx="4">
                  <c:v>7.6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335104"/>
        <c:axId val="1115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335104"/>
        <c:axId val="111534080"/>
      </c:lineChart>
      <c:dateAx>
        <c:axId val="110335104"/>
        <c:scaling>
          <c:orientation val="minMax"/>
        </c:scaling>
        <c:delete val="1"/>
        <c:axPos val="b"/>
        <c:numFmt formatCode="ge" sourceLinked="1"/>
        <c:majorTickMark val="none"/>
        <c:minorTickMark val="none"/>
        <c:tickLblPos val="none"/>
        <c:crossAx val="111534080"/>
        <c:crosses val="autoZero"/>
        <c:auto val="1"/>
        <c:lblOffset val="100"/>
        <c:baseTimeUnit val="years"/>
      </c:dateAx>
      <c:valAx>
        <c:axId val="11153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3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83.5</c:v>
                </c:pt>
                <c:pt idx="2">
                  <c:v>92.4</c:v>
                </c:pt>
                <c:pt idx="3">
                  <c:v>95</c:v>
                </c:pt>
                <c:pt idx="4">
                  <c:v>94.5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6065792"/>
        <c:axId val="1174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6065792"/>
        <c:axId val="117424128"/>
      </c:lineChart>
      <c:dateAx>
        <c:axId val="116065792"/>
        <c:scaling>
          <c:orientation val="minMax"/>
        </c:scaling>
        <c:delete val="1"/>
        <c:axPos val="b"/>
        <c:numFmt formatCode="ge" sourceLinked="1"/>
        <c:majorTickMark val="none"/>
        <c:minorTickMark val="none"/>
        <c:tickLblPos val="none"/>
        <c:crossAx val="117424128"/>
        <c:crosses val="autoZero"/>
        <c:auto val="1"/>
        <c:lblOffset val="100"/>
        <c:baseTimeUnit val="years"/>
      </c:dateAx>
      <c:valAx>
        <c:axId val="11742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06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91.5</c:v>
                </c:pt>
                <c:pt idx="2">
                  <c:v>94.8</c:v>
                </c:pt>
                <c:pt idx="3">
                  <c:v>96.3</c:v>
                </c:pt>
                <c:pt idx="4">
                  <c:v>99.9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7532928"/>
        <c:axId val="1175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7532928"/>
        <c:axId val="117557504"/>
      </c:lineChart>
      <c:dateAx>
        <c:axId val="117532928"/>
        <c:scaling>
          <c:orientation val="minMax"/>
        </c:scaling>
        <c:delete val="1"/>
        <c:axPos val="b"/>
        <c:numFmt formatCode="ge" sourceLinked="1"/>
        <c:majorTickMark val="none"/>
        <c:minorTickMark val="none"/>
        <c:tickLblPos val="none"/>
        <c:crossAx val="117557504"/>
        <c:crosses val="autoZero"/>
        <c:auto val="1"/>
        <c:lblOffset val="100"/>
        <c:baseTimeUnit val="years"/>
      </c:dateAx>
      <c:valAx>
        <c:axId val="11755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75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7.8</c:v>
                </c:pt>
                <c:pt idx="2">
                  <c:v>15.5</c:v>
                </c:pt>
                <c:pt idx="3">
                  <c:v>23</c:v>
                </c:pt>
                <c:pt idx="4">
                  <c:v>30</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0887680"/>
        <c:axId val="908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0887680"/>
        <c:axId val="90889600"/>
      </c:lineChart>
      <c:dateAx>
        <c:axId val="90887680"/>
        <c:scaling>
          <c:orientation val="minMax"/>
        </c:scaling>
        <c:delete val="1"/>
        <c:axPos val="b"/>
        <c:numFmt formatCode="ge" sourceLinked="1"/>
        <c:majorTickMark val="none"/>
        <c:minorTickMark val="none"/>
        <c:tickLblPos val="none"/>
        <c:crossAx val="90889600"/>
        <c:crosses val="autoZero"/>
        <c:auto val="1"/>
        <c:lblOffset val="100"/>
        <c:baseTimeUnit val="years"/>
      </c:dateAx>
      <c:valAx>
        <c:axId val="9088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88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16.2</c:v>
                </c:pt>
                <c:pt idx="2">
                  <c:v>31.6</c:v>
                </c:pt>
                <c:pt idx="3">
                  <c:v>46.3</c:v>
                </c:pt>
                <c:pt idx="4">
                  <c:v>58.1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1375104"/>
        <c:axId val="913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1375104"/>
        <c:axId val="91377024"/>
      </c:lineChart>
      <c:dateAx>
        <c:axId val="91375104"/>
        <c:scaling>
          <c:orientation val="minMax"/>
        </c:scaling>
        <c:delete val="1"/>
        <c:axPos val="b"/>
        <c:numFmt formatCode="ge" sourceLinked="1"/>
        <c:majorTickMark val="none"/>
        <c:minorTickMark val="none"/>
        <c:tickLblPos val="none"/>
        <c:crossAx val="91377024"/>
        <c:crosses val="autoZero"/>
        <c:auto val="1"/>
        <c:lblOffset val="100"/>
        <c:baseTimeUnit val="years"/>
      </c:dateAx>
      <c:valAx>
        <c:axId val="9137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7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42853512</c:v>
                </c:pt>
                <c:pt idx="2">
                  <c:v>43164864</c:v>
                </c:pt>
                <c:pt idx="3">
                  <c:v>43677014</c:v>
                </c:pt>
                <c:pt idx="4">
                  <c:v>44441544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1407488"/>
        <c:axId val="914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1407488"/>
        <c:axId val="91409408"/>
      </c:lineChart>
      <c:dateAx>
        <c:axId val="91407488"/>
        <c:scaling>
          <c:orientation val="minMax"/>
        </c:scaling>
        <c:delete val="1"/>
        <c:axPos val="b"/>
        <c:numFmt formatCode="ge" sourceLinked="1"/>
        <c:majorTickMark val="none"/>
        <c:minorTickMark val="none"/>
        <c:tickLblPos val="none"/>
        <c:crossAx val="91409408"/>
        <c:crosses val="autoZero"/>
        <c:auto val="1"/>
        <c:lblOffset val="100"/>
        <c:baseTimeUnit val="years"/>
      </c:dateAx>
      <c:valAx>
        <c:axId val="9140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40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23.4</c:v>
                </c:pt>
                <c:pt idx="2">
                  <c:v>22.6</c:v>
                </c:pt>
                <c:pt idx="3">
                  <c:v>22.2</c:v>
                </c:pt>
                <c:pt idx="4">
                  <c:v>22.2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1419008"/>
        <c:axId val="914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1419008"/>
        <c:axId val="91420928"/>
      </c:lineChart>
      <c:dateAx>
        <c:axId val="91419008"/>
        <c:scaling>
          <c:orientation val="minMax"/>
        </c:scaling>
        <c:delete val="1"/>
        <c:axPos val="b"/>
        <c:numFmt formatCode="ge" sourceLinked="1"/>
        <c:majorTickMark val="none"/>
        <c:minorTickMark val="none"/>
        <c:tickLblPos val="none"/>
        <c:crossAx val="91420928"/>
        <c:crosses val="autoZero"/>
        <c:auto val="1"/>
        <c:lblOffset val="100"/>
        <c:baseTimeUnit val="years"/>
      </c:dateAx>
      <c:valAx>
        <c:axId val="9142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1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65.599999999999994</c:v>
                </c:pt>
                <c:pt idx="2">
                  <c:v>58.5</c:v>
                </c:pt>
                <c:pt idx="3">
                  <c:v>56.5</c:v>
                </c:pt>
                <c:pt idx="4">
                  <c:v>57.3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1430912"/>
        <c:axId val="914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1430912"/>
        <c:axId val="91432832"/>
      </c:lineChart>
      <c:dateAx>
        <c:axId val="91430912"/>
        <c:scaling>
          <c:orientation val="minMax"/>
        </c:scaling>
        <c:delete val="1"/>
        <c:axPos val="b"/>
        <c:numFmt formatCode="ge" sourceLinked="1"/>
        <c:majorTickMark val="none"/>
        <c:minorTickMark val="none"/>
        <c:tickLblPos val="none"/>
        <c:crossAx val="91432832"/>
        <c:crosses val="autoZero"/>
        <c:auto val="1"/>
        <c:lblOffset val="100"/>
        <c:baseTimeUnit val="years"/>
      </c:dateAx>
      <c:valAx>
        <c:axId val="9143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3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11007</c:v>
                </c:pt>
                <c:pt idx="2">
                  <c:v>12019</c:v>
                </c:pt>
                <c:pt idx="3">
                  <c:v>12740</c:v>
                </c:pt>
                <c:pt idx="4">
                  <c:v>13144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1446656"/>
        <c:axId val="914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1446656"/>
        <c:axId val="91465216"/>
      </c:lineChart>
      <c:dateAx>
        <c:axId val="91446656"/>
        <c:scaling>
          <c:orientation val="minMax"/>
        </c:scaling>
        <c:delete val="1"/>
        <c:axPos val="b"/>
        <c:numFmt formatCode="ge" sourceLinked="1"/>
        <c:majorTickMark val="none"/>
        <c:minorTickMark val="none"/>
        <c:tickLblPos val="none"/>
        <c:crossAx val="91465216"/>
        <c:crosses val="autoZero"/>
        <c:auto val="1"/>
        <c:lblOffset val="100"/>
        <c:baseTimeUnit val="years"/>
      </c:dateAx>
      <c:valAx>
        <c:axId val="9146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44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56452</c:v>
                </c:pt>
                <c:pt idx="2">
                  <c:v>58416</c:v>
                </c:pt>
                <c:pt idx="3">
                  <c:v>60289</c:v>
                </c:pt>
                <c:pt idx="4">
                  <c:v>59377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1483136"/>
        <c:axId val="1008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1483136"/>
        <c:axId val="100811904"/>
      </c:lineChart>
      <c:dateAx>
        <c:axId val="91483136"/>
        <c:scaling>
          <c:orientation val="minMax"/>
        </c:scaling>
        <c:delete val="1"/>
        <c:axPos val="b"/>
        <c:numFmt formatCode="ge" sourceLinked="1"/>
        <c:majorTickMark val="none"/>
        <c:minorTickMark val="none"/>
        <c:tickLblPos val="none"/>
        <c:crossAx val="100811904"/>
        <c:crosses val="autoZero"/>
        <c:auto val="1"/>
        <c:lblOffset val="100"/>
        <c:baseTimeUnit val="years"/>
      </c:dateAx>
      <c:valAx>
        <c:axId val="10081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48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静岡県掛川市・袋井市病院企業団　掛川市・袋井市病院企業団立中東遠総合医療センター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496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44529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496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f>データ!AI7</f>
        <v>91.5</v>
      </c>
      <c r="AF33" s="123"/>
      <c r="AG33" s="123"/>
      <c r="AH33" s="123"/>
      <c r="AI33" s="123"/>
      <c r="AJ33" s="123"/>
      <c r="AK33" s="123"/>
      <c r="AL33" s="123"/>
      <c r="AM33" s="123"/>
      <c r="AN33" s="123"/>
      <c r="AO33" s="123"/>
      <c r="AP33" s="123"/>
      <c r="AQ33" s="123"/>
      <c r="AR33" s="123"/>
      <c r="AS33" s="124"/>
      <c r="AT33" s="122">
        <f>データ!AJ7</f>
        <v>94.8</v>
      </c>
      <c r="AU33" s="123"/>
      <c r="AV33" s="123"/>
      <c r="AW33" s="123"/>
      <c r="AX33" s="123"/>
      <c r="AY33" s="123"/>
      <c r="AZ33" s="123"/>
      <c r="BA33" s="123"/>
      <c r="BB33" s="123"/>
      <c r="BC33" s="123"/>
      <c r="BD33" s="123"/>
      <c r="BE33" s="123"/>
      <c r="BF33" s="123"/>
      <c r="BG33" s="123"/>
      <c r="BH33" s="124"/>
      <c r="BI33" s="122">
        <f>データ!AK7</f>
        <v>96.3</v>
      </c>
      <c r="BJ33" s="123"/>
      <c r="BK33" s="123"/>
      <c r="BL33" s="123"/>
      <c r="BM33" s="123"/>
      <c r="BN33" s="123"/>
      <c r="BO33" s="123"/>
      <c r="BP33" s="123"/>
      <c r="BQ33" s="123"/>
      <c r="BR33" s="123"/>
      <c r="BS33" s="123"/>
      <c r="BT33" s="123"/>
      <c r="BU33" s="123"/>
      <c r="BV33" s="123"/>
      <c r="BW33" s="124"/>
      <c r="BX33" s="122">
        <f>データ!AL7</f>
        <v>99.9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f>データ!AT7</f>
        <v>83.5</v>
      </c>
      <c r="DT33" s="123"/>
      <c r="DU33" s="123"/>
      <c r="DV33" s="123"/>
      <c r="DW33" s="123"/>
      <c r="DX33" s="123"/>
      <c r="DY33" s="123"/>
      <c r="DZ33" s="123"/>
      <c r="EA33" s="123"/>
      <c r="EB33" s="123"/>
      <c r="EC33" s="123"/>
      <c r="ED33" s="123"/>
      <c r="EE33" s="123"/>
      <c r="EF33" s="123"/>
      <c r="EG33" s="124"/>
      <c r="EH33" s="122">
        <f>データ!AU7</f>
        <v>92.4</v>
      </c>
      <c r="EI33" s="123"/>
      <c r="EJ33" s="123"/>
      <c r="EK33" s="123"/>
      <c r="EL33" s="123"/>
      <c r="EM33" s="123"/>
      <c r="EN33" s="123"/>
      <c r="EO33" s="123"/>
      <c r="EP33" s="123"/>
      <c r="EQ33" s="123"/>
      <c r="ER33" s="123"/>
      <c r="ES33" s="123"/>
      <c r="ET33" s="123"/>
      <c r="EU33" s="123"/>
      <c r="EV33" s="124"/>
      <c r="EW33" s="122">
        <f>データ!AV7</f>
        <v>95</v>
      </c>
      <c r="EX33" s="123"/>
      <c r="EY33" s="123"/>
      <c r="EZ33" s="123"/>
      <c r="FA33" s="123"/>
      <c r="FB33" s="123"/>
      <c r="FC33" s="123"/>
      <c r="FD33" s="123"/>
      <c r="FE33" s="123"/>
      <c r="FF33" s="123"/>
      <c r="FG33" s="123"/>
      <c r="FH33" s="123"/>
      <c r="FI33" s="123"/>
      <c r="FJ33" s="123"/>
      <c r="FK33" s="124"/>
      <c r="FL33" s="122">
        <f>データ!AW7</f>
        <v>94.5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f>データ!BE7</f>
        <v>10.6</v>
      </c>
      <c r="HH33" s="123"/>
      <c r="HI33" s="123"/>
      <c r="HJ33" s="123"/>
      <c r="HK33" s="123"/>
      <c r="HL33" s="123"/>
      <c r="HM33" s="123"/>
      <c r="HN33" s="123"/>
      <c r="HO33" s="123"/>
      <c r="HP33" s="123"/>
      <c r="HQ33" s="123"/>
      <c r="HR33" s="123"/>
      <c r="HS33" s="123"/>
      <c r="HT33" s="123"/>
      <c r="HU33" s="124"/>
      <c r="HV33" s="122">
        <f>データ!BF7</f>
        <v>15.3</v>
      </c>
      <c r="HW33" s="123"/>
      <c r="HX33" s="123"/>
      <c r="HY33" s="123"/>
      <c r="HZ33" s="123"/>
      <c r="IA33" s="123"/>
      <c r="IB33" s="123"/>
      <c r="IC33" s="123"/>
      <c r="ID33" s="123"/>
      <c r="IE33" s="123"/>
      <c r="IF33" s="123"/>
      <c r="IG33" s="123"/>
      <c r="IH33" s="123"/>
      <c r="II33" s="123"/>
      <c r="IJ33" s="124"/>
      <c r="IK33" s="122">
        <f>データ!BG7</f>
        <v>18.600000000000001</v>
      </c>
      <c r="IL33" s="123"/>
      <c r="IM33" s="123"/>
      <c r="IN33" s="123"/>
      <c r="IO33" s="123"/>
      <c r="IP33" s="123"/>
      <c r="IQ33" s="123"/>
      <c r="IR33" s="123"/>
      <c r="IS33" s="123"/>
      <c r="IT33" s="123"/>
      <c r="IU33" s="123"/>
      <c r="IV33" s="123"/>
      <c r="IW33" s="123"/>
      <c r="IX33" s="123"/>
      <c r="IY33" s="124"/>
      <c r="IZ33" s="122">
        <f>データ!BH7</f>
        <v>7.6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f>データ!BP7</f>
        <v>79</v>
      </c>
      <c r="KV33" s="123"/>
      <c r="KW33" s="123"/>
      <c r="KX33" s="123"/>
      <c r="KY33" s="123"/>
      <c r="KZ33" s="123"/>
      <c r="LA33" s="123"/>
      <c r="LB33" s="123"/>
      <c r="LC33" s="123"/>
      <c r="LD33" s="123"/>
      <c r="LE33" s="123"/>
      <c r="LF33" s="123"/>
      <c r="LG33" s="123"/>
      <c r="LH33" s="123"/>
      <c r="LI33" s="124"/>
      <c r="LJ33" s="122">
        <f>データ!BQ7</f>
        <v>84.9</v>
      </c>
      <c r="LK33" s="123"/>
      <c r="LL33" s="123"/>
      <c r="LM33" s="123"/>
      <c r="LN33" s="123"/>
      <c r="LO33" s="123"/>
      <c r="LP33" s="123"/>
      <c r="LQ33" s="123"/>
      <c r="LR33" s="123"/>
      <c r="LS33" s="123"/>
      <c r="LT33" s="123"/>
      <c r="LU33" s="123"/>
      <c r="LV33" s="123"/>
      <c r="LW33" s="123"/>
      <c r="LX33" s="124"/>
      <c r="LY33" s="122">
        <f>データ!BR7</f>
        <v>85.6</v>
      </c>
      <c r="LZ33" s="123"/>
      <c r="MA33" s="123"/>
      <c r="MB33" s="123"/>
      <c r="MC33" s="123"/>
      <c r="MD33" s="123"/>
      <c r="ME33" s="123"/>
      <c r="MF33" s="123"/>
      <c r="MG33" s="123"/>
      <c r="MH33" s="123"/>
      <c r="MI33" s="123"/>
      <c r="MJ33" s="123"/>
      <c r="MK33" s="123"/>
      <c r="ML33" s="123"/>
      <c r="MM33" s="124"/>
      <c r="MN33" s="122">
        <f>データ!BS7</f>
        <v>88.5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f>データ!CA7</f>
        <v>56452</v>
      </c>
      <c r="AF55" s="127"/>
      <c r="AG55" s="127"/>
      <c r="AH55" s="127"/>
      <c r="AI55" s="127"/>
      <c r="AJ55" s="127"/>
      <c r="AK55" s="127"/>
      <c r="AL55" s="127"/>
      <c r="AM55" s="127"/>
      <c r="AN55" s="127"/>
      <c r="AO55" s="127"/>
      <c r="AP55" s="127"/>
      <c r="AQ55" s="127"/>
      <c r="AR55" s="127"/>
      <c r="AS55" s="128"/>
      <c r="AT55" s="126">
        <f>データ!CB7</f>
        <v>58416</v>
      </c>
      <c r="AU55" s="127"/>
      <c r="AV55" s="127"/>
      <c r="AW55" s="127"/>
      <c r="AX55" s="127"/>
      <c r="AY55" s="127"/>
      <c r="AZ55" s="127"/>
      <c r="BA55" s="127"/>
      <c r="BB55" s="127"/>
      <c r="BC55" s="127"/>
      <c r="BD55" s="127"/>
      <c r="BE55" s="127"/>
      <c r="BF55" s="127"/>
      <c r="BG55" s="127"/>
      <c r="BH55" s="128"/>
      <c r="BI55" s="126">
        <f>データ!CC7</f>
        <v>60289</v>
      </c>
      <c r="BJ55" s="127"/>
      <c r="BK55" s="127"/>
      <c r="BL55" s="127"/>
      <c r="BM55" s="127"/>
      <c r="BN55" s="127"/>
      <c r="BO55" s="127"/>
      <c r="BP55" s="127"/>
      <c r="BQ55" s="127"/>
      <c r="BR55" s="127"/>
      <c r="BS55" s="127"/>
      <c r="BT55" s="127"/>
      <c r="BU55" s="127"/>
      <c r="BV55" s="127"/>
      <c r="BW55" s="128"/>
      <c r="BX55" s="126">
        <f>データ!CD7</f>
        <v>59377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f>データ!CL7</f>
        <v>11007</v>
      </c>
      <c r="DT55" s="127"/>
      <c r="DU55" s="127"/>
      <c r="DV55" s="127"/>
      <c r="DW55" s="127"/>
      <c r="DX55" s="127"/>
      <c r="DY55" s="127"/>
      <c r="DZ55" s="127"/>
      <c r="EA55" s="127"/>
      <c r="EB55" s="127"/>
      <c r="EC55" s="127"/>
      <c r="ED55" s="127"/>
      <c r="EE55" s="127"/>
      <c r="EF55" s="127"/>
      <c r="EG55" s="128"/>
      <c r="EH55" s="126">
        <f>データ!CM7</f>
        <v>12019</v>
      </c>
      <c r="EI55" s="127"/>
      <c r="EJ55" s="127"/>
      <c r="EK55" s="127"/>
      <c r="EL55" s="127"/>
      <c r="EM55" s="127"/>
      <c r="EN55" s="127"/>
      <c r="EO55" s="127"/>
      <c r="EP55" s="127"/>
      <c r="EQ55" s="127"/>
      <c r="ER55" s="127"/>
      <c r="ES55" s="127"/>
      <c r="ET55" s="127"/>
      <c r="EU55" s="127"/>
      <c r="EV55" s="128"/>
      <c r="EW55" s="126">
        <f>データ!CN7</f>
        <v>12740</v>
      </c>
      <c r="EX55" s="127"/>
      <c r="EY55" s="127"/>
      <c r="EZ55" s="127"/>
      <c r="FA55" s="127"/>
      <c r="FB55" s="127"/>
      <c r="FC55" s="127"/>
      <c r="FD55" s="127"/>
      <c r="FE55" s="127"/>
      <c r="FF55" s="127"/>
      <c r="FG55" s="127"/>
      <c r="FH55" s="127"/>
      <c r="FI55" s="127"/>
      <c r="FJ55" s="127"/>
      <c r="FK55" s="128"/>
      <c r="FL55" s="126">
        <f>データ!CO7</f>
        <v>13144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f>データ!CW7</f>
        <v>65.599999999999994</v>
      </c>
      <c r="HH55" s="123"/>
      <c r="HI55" s="123"/>
      <c r="HJ55" s="123"/>
      <c r="HK55" s="123"/>
      <c r="HL55" s="123"/>
      <c r="HM55" s="123"/>
      <c r="HN55" s="123"/>
      <c r="HO55" s="123"/>
      <c r="HP55" s="123"/>
      <c r="HQ55" s="123"/>
      <c r="HR55" s="123"/>
      <c r="HS55" s="123"/>
      <c r="HT55" s="123"/>
      <c r="HU55" s="124"/>
      <c r="HV55" s="122">
        <f>データ!CX7</f>
        <v>58.5</v>
      </c>
      <c r="HW55" s="123"/>
      <c r="HX55" s="123"/>
      <c r="HY55" s="123"/>
      <c r="HZ55" s="123"/>
      <c r="IA55" s="123"/>
      <c r="IB55" s="123"/>
      <c r="IC55" s="123"/>
      <c r="ID55" s="123"/>
      <c r="IE55" s="123"/>
      <c r="IF55" s="123"/>
      <c r="IG55" s="123"/>
      <c r="IH55" s="123"/>
      <c r="II55" s="123"/>
      <c r="IJ55" s="124"/>
      <c r="IK55" s="122">
        <f>データ!CY7</f>
        <v>56.5</v>
      </c>
      <c r="IL55" s="123"/>
      <c r="IM55" s="123"/>
      <c r="IN55" s="123"/>
      <c r="IO55" s="123"/>
      <c r="IP55" s="123"/>
      <c r="IQ55" s="123"/>
      <c r="IR55" s="123"/>
      <c r="IS55" s="123"/>
      <c r="IT55" s="123"/>
      <c r="IU55" s="123"/>
      <c r="IV55" s="123"/>
      <c r="IW55" s="123"/>
      <c r="IX55" s="123"/>
      <c r="IY55" s="124"/>
      <c r="IZ55" s="122">
        <f>データ!CZ7</f>
        <v>57.3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f>データ!DH7</f>
        <v>23.4</v>
      </c>
      <c r="KV55" s="123"/>
      <c r="KW55" s="123"/>
      <c r="KX55" s="123"/>
      <c r="KY55" s="123"/>
      <c r="KZ55" s="123"/>
      <c r="LA55" s="123"/>
      <c r="LB55" s="123"/>
      <c r="LC55" s="123"/>
      <c r="LD55" s="123"/>
      <c r="LE55" s="123"/>
      <c r="LF55" s="123"/>
      <c r="LG55" s="123"/>
      <c r="LH55" s="123"/>
      <c r="LI55" s="124"/>
      <c r="LJ55" s="122">
        <f>データ!DI7</f>
        <v>22.6</v>
      </c>
      <c r="LK55" s="123"/>
      <c r="LL55" s="123"/>
      <c r="LM55" s="123"/>
      <c r="LN55" s="123"/>
      <c r="LO55" s="123"/>
      <c r="LP55" s="123"/>
      <c r="LQ55" s="123"/>
      <c r="LR55" s="123"/>
      <c r="LS55" s="123"/>
      <c r="LT55" s="123"/>
      <c r="LU55" s="123"/>
      <c r="LV55" s="123"/>
      <c r="LW55" s="123"/>
      <c r="LX55" s="124"/>
      <c r="LY55" s="122">
        <f>データ!DJ7</f>
        <v>22.2</v>
      </c>
      <c r="LZ55" s="123"/>
      <c r="MA55" s="123"/>
      <c r="MB55" s="123"/>
      <c r="MC55" s="123"/>
      <c r="MD55" s="123"/>
      <c r="ME55" s="123"/>
      <c r="MF55" s="123"/>
      <c r="MG55" s="123"/>
      <c r="MH55" s="123"/>
      <c r="MI55" s="123"/>
      <c r="MJ55" s="123"/>
      <c r="MK55" s="123"/>
      <c r="ML55" s="123"/>
      <c r="MM55" s="124"/>
      <c r="MN55" s="122">
        <f>データ!DK7</f>
        <v>22.2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t="str">
        <f>データ!DR7</f>
        <v>-</v>
      </c>
      <c r="V79" s="136"/>
      <c r="W79" s="136"/>
      <c r="X79" s="136"/>
      <c r="Y79" s="136"/>
      <c r="Z79" s="136"/>
      <c r="AA79" s="136"/>
      <c r="AB79" s="136"/>
      <c r="AC79" s="136"/>
      <c r="AD79" s="136"/>
      <c r="AE79" s="136"/>
      <c r="AF79" s="136"/>
      <c r="AG79" s="136"/>
      <c r="AH79" s="136"/>
      <c r="AI79" s="136"/>
      <c r="AJ79" s="136"/>
      <c r="AK79" s="136"/>
      <c r="AL79" s="136"/>
      <c r="AM79" s="136"/>
      <c r="AN79" s="136">
        <f>データ!DS7</f>
        <v>7.8</v>
      </c>
      <c r="AO79" s="136"/>
      <c r="AP79" s="136"/>
      <c r="AQ79" s="136"/>
      <c r="AR79" s="136"/>
      <c r="AS79" s="136"/>
      <c r="AT79" s="136"/>
      <c r="AU79" s="136"/>
      <c r="AV79" s="136"/>
      <c r="AW79" s="136"/>
      <c r="AX79" s="136"/>
      <c r="AY79" s="136"/>
      <c r="AZ79" s="136"/>
      <c r="BA79" s="136"/>
      <c r="BB79" s="136"/>
      <c r="BC79" s="136"/>
      <c r="BD79" s="136"/>
      <c r="BE79" s="136"/>
      <c r="BF79" s="136"/>
      <c r="BG79" s="136">
        <f>データ!DT7</f>
        <v>15.5</v>
      </c>
      <c r="BH79" s="136"/>
      <c r="BI79" s="136"/>
      <c r="BJ79" s="136"/>
      <c r="BK79" s="136"/>
      <c r="BL79" s="136"/>
      <c r="BM79" s="136"/>
      <c r="BN79" s="136"/>
      <c r="BO79" s="136"/>
      <c r="BP79" s="136"/>
      <c r="BQ79" s="136"/>
      <c r="BR79" s="136"/>
      <c r="BS79" s="136"/>
      <c r="BT79" s="136"/>
      <c r="BU79" s="136"/>
      <c r="BV79" s="136"/>
      <c r="BW79" s="136"/>
      <c r="BX79" s="136"/>
      <c r="BY79" s="136"/>
      <c r="BZ79" s="136">
        <f>データ!DU7</f>
        <v>23</v>
      </c>
      <c r="CA79" s="136"/>
      <c r="CB79" s="136"/>
      <c r="CC79" s="136"/>
      <c r="CD79" s="136"/>
      <c r="CE79" s="136"/>
      <c r="CF79" s="136"/>
      <c r="CG79" s="136"/>
      <c r="CH79" s="136"/>
      <c r="CI79" s="136"/>
      <c r="CJ79" s="136"/>
      <c r="CK79" s="136"/>
      <c r="CL79" s="136"/>
      <c r="CM79" s="136"/>
      <c r="CN79" s="136"/>
      <c r="CO79" s="136"/>
      <c r="CP79" s="136"/>
      <c r="CQ79" s="136"/>
      <c r="CR79" s="136"/>
      <c r="CS79" s="136">
        <f>データ!DV7</f>
        <v>30</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t="str">
        <f>データ!EC7</f>
        <v>-</v>
      </c>
      <c r="EP79" s="136"/>
      <c r="EQ79" s="136"/>
      <c r="ER79" s="136"/>
      <c r="ES79" s="136"/>
      <c r="ET79" s="136"/>
      <c r="EU79" s="136"/>
      <c r="EV79" s="136"/>
      <c r="EW79" s="136"/>
      <c r="EX79" s="136"/>
      <c r="EY79" s="136"/>
      <c r="EZ79" s="136"/>
      <c r="FA79" s="136"/>
      <c r="FB79" s="136"/>
      <c r="FC79" s="136"/>
      <c r="FD79" s="136"/>
      <c r="FE79" s="136"/>
      <c r="FF79" s="136"/>
      <c r="FG79" s="136"/>
      <c r="FH79" s="136">
        <f>データ!ED7</f>
        <v>16.2</v>
      </c>
      <c r="FI79" s="136"/>
      <c r="FJ79" s="136"/>
      <c r="FK79" s="136"/>
      <c r="FL79" s="136"/>
      <c r="FM79" s="136"/>
      <c r="FN79" s="136"/>
      <c r="FO79" s="136"/>
      <c r="FP79" s="136"/>
      <c r="FQ79" s="136"/>
      <c r="FR79" s="136"/>
      <c r="FS79" s="136"/>
      <c r="FT79" s="136"/>
      <c r="FU79" s="136"/>
      <c r="FV79" s="136"/>
      <c r="FW79" s="136"/>
      <c r="FX79" s="136"/>
      <c r="FY79" s="136"/>
      <c r="FZ79" s="136"/>
      <c r="GA79" s="136">
        <f>データ!EE7</f>
        <v>31.6</v>
      </c>
      <c r="GB79" s="136"/>
      <c r="GC79" s="136"/>
      <c r="GD79" s="136"/>
      <c r="GE79" s="136"/>
      <c r="GF79" s="136"/>
      <c r="GG79" s="136"/>
      <c r="GH79" s="136"/>
      <c r="GI79" s="136"/>
      <c r="GJ79" s="136"/>
      <c r="GK79" s="136"/>
      <c r="GL79" s="136"/>
      <c r="GM79" s="136"/>
      <c r="GN79" s="136"/>
      <c r="GO79" s="136"/>
      <c r="GP79" s="136"/>
      <c r="GQ79" s="136"/>
      <c r="GR79" s="136"/>
      <c r="GS79" s="136"/>
      <c r="GT79" s="136">
        <f>データ!EF7</f>
        <v>46.3</v>
      </c>
      <c r="GU79" s="136"/>
      <c r="GV79" s="136"/>
      <c r="GW79" s="136"/>
      <c r="GX79" s="136"/>
      <c r="GY79" s="136"/>
      <c r="GZ79" s="136"/>
      <c r="HA79" s="136"/>
      <c r="HB79" s="136"/>
      <c r="HC79" s="136"/>
      <c r="HD79" s="136"/>
      <c r="HE79" s="136"/>
      <c r="HF79" s="136"/>
      <c r="HG79" s="136"/>
      <c r="HH79" s="136"/>
      <c r="HI79" s="136"/>
      <c r="HJ79" s="136"/>
      <c r="HK79" s="136"/>
      <c r="HL79" s="136"/>
      <c r="HM79" s="136">
        <f>データ!EG7</f>
        <v>58.1</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t="str">
        <f>データ!EN7</f>
        <v>-</v>
      </c>
      <c r="JK79" s="131"/>
      <c r="JL79" s="131"/>
      <c r="JM79" s="131"/>
      <c r="JN79" s="131"/>
      <c r="JO79" s="131"/>
      <c r="JP79" s="131"/>
      <c r="JQ79" s="131"/>
      <c r="JR79" s="131"/>
      <c r="JS79" s="131"/>
      <c r="JT79" s="131"/>
      <c r="JU79" s="131"/>
      <c r="JV79" s="131"/>
      <c r="JW79" s="131"/>
      <c r="JX79" s="131"/>
      <c r="JY79" s="131"/>
      <c r="JZ79" s="131"/>
      <c r="KA79" s="131"/>
      <c r="KB79" s="131"/>
      <c r="KC79" s="131">
        <f>データ!EO7</f>
        <v>42853512</v>
      </c>
      <c r="KD79" s="131"/>
      <c r="KE79" s="131"/>
      <c r="KF79" s="131"/>
      <c r="KG79" s="131"/>
      <c r="KH79" s="131"/>
      <c r="KI79" s="131"/>
      <c r="KJ79" s="131"/>
      <c r="KK79" s="131"/>
      <c r="KL79" s="131"/>
      <c r="KM79" s="131"/>
      <c r="KN79" s="131"/>
      <c r="KO79" s="131"/>
      <c r="KP79" s="131"/>
      <c r="KQ79" s="131"/>
      <c r="KR79" s="131"/>
      <c r="KS79" s="131"/>
      <c r="KT79" s="131"/>
      <c r="KU79" s="131"/>
      <c r="KV79" s="131">
        <f>データ!EP7</f>
        <v>43164864</v>
      </c>
      <c r="KW79" s="131"/>
      <c r="KX79" s="131"/>
      <c r="KY79" s="131"/>
      <c r="KZ79" s="131"/>
      <c r="LA79" s="131"/>
      <c r="LB79" s="131"/>
      <c r="LC79" s="131"/>
      <c r="LD79" s="131"/>
      <c r="LE79" s="131"/>
      <c r="LF79" s="131"/>
      <c r="LG79" s="131"/>
      <c r="LH79" s="131"/>
      <c r="LI79" s="131"/>
      <c r="LJ79" s="131"/>
      <c r="LK79" s="131"/>
      <c r="LL79" s="131"/>
      <c r="LM79" s="131"/>
      <c r="LN79" s="131"/>
      <c r="LO79" s="131">
        <f>データ!EQ7</f>
        <v>43677014</v>
      </c>
      <c r="LP79" s="131"/>
      <c r="LQ79" s="131"/>
      <c r="LR79" s="131"/>
      <c r="LS79" s="131"/>
      <c r="LT79" s="131"/>
      <c r="LU79" s="131"/>
      <c r="LV79" s="131"/>
      <c r="LW79" s="131"/>
      <c r="LX79" s="131"/>
      <c r="LY79" s="131"/>
      <c r="LZ79" s="131"/>
      <c r="MA79" s="131"/>
      <c r="MB79" s="131"/>
      <c r="MC79" s="131"/>
      <c r="MD79" s="131"/>
      <c r="ME79" s="131"/>
      <c r="MF79" s="131"/>
      <c r="MG79" s="131"/>
      <c r="MH79" s="131">
        <f>データ!ER7</f>
        <v>44441544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t="str">
        <f>データ!DW7</f>
        <v>-</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t="str">
        <f>データ!EH7</f>
        <v>-</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t="str">
        <f>データ!ES7</f>
        <v>-</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229580</v>
      </c>
      <c r="D6" s="63">
        <f t="shared" si="2"/>
        <v>46</v>
      </c>
      <c r="E6" s="63">
        <f t="shared" si="2"/>
        <v>6</v>
      </c>
      <c r="F6" s="63">
        <f t="shared" si="2"/>
        <v>0</v>
      </c>
      <c r="G6" s="63">
        <f t="shared" si="2"/>
        <v>1</v>
      </c>
      <c r="H6" s="139" t="str">
        <f>IF(H8&lt;&gt;I8,H8,"")&amp;IF(I8&lt;&gt;J8,I8,"")&amp;"　"&amp;J8</f>
        <v>静岡県掛川市・袋井市病院企業団　掛川市・袋井市病院企業団立中東遠総合医療センター</v>
      </c>
      <c r="I6" s="140"/>
      <c r="J6" s="141"/>
      <c r="K6" s="63" t="str">
        <f t="shared" si="2"/>
        <v>条例全部</v>
      </c>
      <c r="L6" s="63" t="str">
        <f t="shared" si="2"/>
        <v>病院事業</v>
      </c>
      <c r="M6" s="63" t="str">
        <f t="shared" si="2"/>
        <v>一般病院</v>
      </c>
      <c r="N6" s="63" t="str">
        <f>N8</f>
        <v>500床以上</v>
      </c>
      <c r="O6" s="63"/>
      <c r="P6" s="63" t="str">
        <f>P8</f>
        <v>直営</v>
      </c>
      <c r="Q6" s="64">
        <f t="shared" ref="Q6:AG6" si="3">Q8</f>
        <v>33</v>
      </c>
      <c r="R6" s="63" t="str">
        <f t="shared" si="3"/>
        <v>対象</v>
      </c>
      <c r="S6" s="63" t="str">
        <f t="shared" si="3"/>
        <v>ド 透 I 未 訓 ガ</v>
      </c>
      <c r="T6" s="63" t="str">
        <f t="shared" si="3"/>
        <v>救 臨 感 災 地</v>
      </c>
      <c r="U6" s="64" t="str">
        <f>U8</f>
        <v>-</v>
      </c>
      <c r="V6" s="64">
        <f>V8</f>
        <v>44529</v>
      </c>
      <c r="W6" s="63" t="str">
        <f>W8</f>
        <v>非該当</v>
      </c>
      <c r="X6" s="63" t="str">
        <f t="shared" si="3"/>
        <v>７：１</v>
      </c>
      <c r="Y6" s="64">
        <f t="shared" si="3"/>
        <v>496</v>
      </c>
      <c r="Z6" s="64" t="str">
        <f t="shared" si="3"/>
        <v>-</v>
      </c>
      <c r="AA6" s="64" t="str">
        <f t="shared" si="3"/>
        <v>-</v>
      </c>
      <c r="AB6" s="64" t="str">
        <f t="shared" si="3"/>
        <v>-</v>
      </c>
      <c r="AC6" s="64">
        <f t="shared" si="3"/>
        <v>4</v>
      </c>
      <c r="AD6" s="64">
        <f t="shared" si="3"/>
        <v>500</v>
      </c>
      <c r="AE6" s="64">
        <f t="shared" si="3"/>
        <v>496</v>
      </c>
      <c r="AF6" s="64" t="str">
        <f t="shared" si="3"/>
        <v>-</v>
      </c>
      <c r="AG6" s="64">
        <f t="shared" si="3"/>
        <v>496</v>
      </c>
      <c r="AH6" s="65" t="e">
        <f>IF(AH8="-",NA(),AH8)</f>
        <v>#N/A</v>
      </c>
      <c r="AI6" s="65">
        <f t="shared" ref="AI6:AQ6" si="4">IF(AI8="-",NA(),AI8)</f>
        <v>91.5</v>
      </c>
      <c r="AJ6" s="65">
        <f t="shared" si="4"/>
        <v>94.8</v>
      </c>
      <c r="AK6" s="65">
        <f t="shared" si="4"/>
        <v>96.3</v>
      </c>
      <c r="AL6" s="65">
        <f t="shared" si="4"/>
        <v>99.9</v>
      </c>
      <c r="AM6" s="65" t="e">
        <f t="shared" si="4"/>
        <v>#N/A</v>
      </c>
      <c r="AN6" s="65">
        <f t="shared" si="4"/>
        <v>101.7</v>
      </c>
      <c r="AO6" s="65">
        <f t="shared" si="4"/>
        <v>101.1</v>
      </c>
      <c r="AP6" s="65">
        <f t="shared" si="4"/>
        <v>100.3</v>
      </c>
      <c r="AQ6" s="65">
        <f t="shared" si="4"/>
        <v>99.8</v>
      </c>
      <c r="AR6" s="65" t="str">
        <f>IF(AR8="-","【-】","【"&amp;SUBSTITUTE(TEXT(AR8,"#,##0.0"),"-","△")&amp;"】")</f>
        <v>【98.4】</v>
      </c>
      <c r="AS6" s="65" t="e">
        <f>IF(AS8="-",NA(),AS8)</f>
        <v>#N/A</v>
      </c>
      <c r="AT6" s="65">
        <f t="shared" ref="AT6:BB6" si="5">IF(AT8="-",NA(),AT8)</f>
        <v>83.5</v>
      </c>
      <c r="AU6" s="65">
        <f t="shared" si="5"/>
        <v>92.4</v>
      </c>
      <c r="AV6" s="65">
        <f t="shared" si="5"/>
        <v>95</v>
      </c>
      <c r="AW6" s="65">
        <f t="shared" si="5"/>
        <v>94.5</v>
      </c>
      <c r="AX6" s="65" t="e">
        <f t="shared" si="5"/>
        <v>#N/A</v>
      </c>
      <c r="AY6" s="65">
        <f t="shared" si="5"/>
        <v>96</v>
      </c>
      <c r="AZ6" s="65">
        <f t="shared" si="5"/>
        <v>94.6</v>
      </c>
      <c r="BA6" s="65">
        <f t="shared" si="5"/>
        <v>94.4</v>
      </c>
      <c r="BB6" s="65">
        <f t="shared" si="5"/>
        <v>93.6</v>
      </c>
      <c r="BC6" s="65" t="str">
        <f>IF(BC8="-","【-】","【"&amp;SUBSTITUTE(TEXT(BC8,"#,##0.0"),"-","△")&amp;"】")</f>
        <v>【89.5】</v>
      </c>
      <c r="BD6" s="65" t="e">
        <f>IF(BD8="-",NA(),BD8)</f>
        <v>#N/A</v>
      </c>
      <c r="BE6" s="65">
        <f t="shared" ref="BE6:BM6" si="6">IF(BE8="-",NA(),BE8)</f>
        <v>10.6</v>
      </c>
      <c r="BF6" s="65">
        <f t="shared" si="6"/>
        <v>15.3</v>
      </c>
      <c r="BG6" s="65">
        <f t="shared" si="6"/>
        <v>18.600000000000001</v>
      </c>
      <c r="BH6" s="65">
        <f t="shared" si="6"/>
        <v>7.6</v>
      </c>
      <c r="BI6" s="65" t="e">
        <f t="shared" si="6"/>
        <v>#N/A</v>
      </c>
      <c r="BJ6" s="65">
        <f t="shared" si="6"/>
        <v>41.7</v>
      </c>
      <c r="BK6" s="65">
        <f t="shared" si="6"/>
        <v>37.700000000000003</v>
      </c>
      <c r="BL6" s="65">
        <f t="shared" si="6"/>
        <v>36.799999999999997</v>
      </c>
      <c r="BM6" s="65">
        <f t="shared" si="6"/>
        <v>33.9</v>
      </c>
      <c r="BN6" s="65" t="str">
        <f>IF(BN8="-","【-】","【"&amp;SUBSTITUTE(TEXT(BN8,"#,##0.0"),"-","△")&amp;"】")</f>
        <v>【63.6】</v>
      </c>
      <c r="BO6" s="65" t="e">
        <f>IF(BO8="-",NA(),BO8)</f>
        <v>#N/A</v>
      </c>
      <c r="BP6" s="65">
        <f t="shared" ref="BP6:BX6" si="7">IF(BP8="-",NA(),BP8)</f>
        <v>79</v>
      </c>
      <c r="BQ6" s="65">
        <f t="shared" si="7"/>
        <v>84.9</v>
      </c>
      <c r="BR6" s="65">
        <f t="shared" si="7"/>
        <v>85.6</v>
      </c>
      <c r="BS6" s="65">
        <f t="shared" si="7"/>
        <v>88.5</v>
      </c>
      <c r="BT6" s="65" t="e">
        <f t="shared" si="7"/>
        <v>#N/A</v>
      </c>
      <c r="BU6" s="65">
        <f t="shared" si="7"/>
        <v>80.3</v>
      </c>
      <c r="BV6" s="65">
        <f t="shared" si="7"/>
        <v>80.7</v>
      </c>
      <c r="BW6" s="65">
        <f t="shared" si="7"/>
        <v>80.7</v>
      </c>
      <c r="BX6" s="65">
        <f t="shared" si="7"/>
        <v>79.5</v>
      </c>
      <c r="BY6" s="65" t="str">
        <f>IF(BY8="-","【-】","【"&amp;SUBSTITUTE(TEXT(BY8,"#,##0.0"),"-","△")&amp;"】")</f>
        <v>【74.2】</v>
      </c>
      <c r="BZ6" s="66" t="e">
        <f>IF(BZ8="-",NA(),BZ8)</f>
        <v>#N/A</v>
      </c>
      <c r="CA6" s="66">
        <f t="shared" ref="CA6:CI6" si="8">IF(CA8="-",NA(),CA8)</f>
        <v>56452</v>
      </c>
      <c r="CB6" s="66">
        <f t="shared" si="8"/>
        <v>58416</v>
      </c>
      <c r="CC6" s="66">
        <f t="shared" si="8"/>
        <v>60289</v>
      </c>
      <c r="CD6" s="66">
        <f t="shared" si="8"/>
        <v>59377</v>
      </c>
      <c r="CE6" s="66" t="e">
        <f t="shared" si="8"/>
        <v>#N/A</v>
      </c>
      <c r="CF6" s="66">
        <f t="shared" si="8"/>
        <v>59159</v>
      </c>
      <c r="CG6" s="66">
        <f t="shared" si="8"/>
        <v>60787</v>
      </c>
      <c r="CH6" s="66">
        <f t="shared" si="8"/>
        <v>62913</v>
      </c>
      <c r="CI6" s="66">
        <f t="shared" si="8"/>
        <v>64765</v>
      </c>
      <c r="CJ6" s="65" t="str">
        <f>IF(CJ8="-","【-】","【"&amp;SUBSTITUTE(TEXT(CJ8,"#,##0"),"-","△")&amp;"】")</f>
        <v>【49,667】</v>
      </c>
      <c r="CK6" s="66" t="e">
        <f>IF(CK8="-",NA(),CK8)</f>
        <v>#N/A</v>
      </c>
      <c r="CL6" s="66">
        <f t="shared" ref="CL6:CT6" si="9">IF(CL8="-",NA(),CL8)</f>
        <v>11007</v>
      </c>
      <c r="CM6" s="66">
        <f t="shared" si="9"/>
        <v>12019</v>
      </c>
      <c r="CN6" s="66">
        <f t="shared" si="9"/>
        <v>12740</v>
      </c>
      <c r="CO6" s="66">
        <f t="shared" si="9"/>
        <v>13144</v>
      </c>
      <c r="CP6" s="66" t="e">
        <f t="shared" si="9"/>
        <v>#N/A</v>
      </c>
      <c r="CQ6" s="66">
        <f t="shared" si="9"/>
        <v>14865</v>
      </c>
      <c r="CR6" s="66">
        <f t="shared" si="9"/>
        <v>15610</v>
      </c>
      <c r="CS6" s="66">
        <f t="shared" si="9"/>
        <v>16993</v>
      </c>
      <c r="CT6" s="66">
        <f t="shared" si="9"/>
        <v>17680</v>
      </c>
      <c r="CU6" s="65" t="str">
        <f>IF(CU8="-","【-】","【"&amp;SUBSTITUTE(TEXT(CU8,"#,##0"),"-","△")&amp;"】")</f>
        <v>【13,758】</v>
      </c>
      <c r="CV6" s="65" t="e">
        <f>IF(CV8="-",NA(),CV8)</f>
        <v>#N/A</v>
      </c>
      <c r="CW6" s="65">
        <f t="shared" ref="CW6:DE6" si="10">IF(CW8="-",NA(),CW8)</f>
        <v>65.599999999999994</v>
      </c>
      <c r="CX6" s="65">
        <f t="shared" si="10"/>
        <v>58.5</v>
      </c>
      <c r="CY6" s="65">
        <f t="shared" si="10"/>
        <v>56.5</v>
      </c>
      <c r="CZ6" s="65">
        <f t="shared" si="10"/>
        <v>57.3</v>
      </c>
      <c r="DA6" s="65" t="e">
        <f t="shared" si="10"/>
        <v>#N/A</v>
      </c>
      <c r="DB6" s="65">
        <f t="shared" si="10"/>
        <v>47.8</v>
      </c>
      <c r="DC6" s="65">
        <f t="shared" si="10"/>
        <v>48.7</v>
      </c>
      <c r="DD6" s="65">
        <f t="shared" si="10"/>
        <v>48.5</v>
      </c>
      <c r="DE6" s="65">
        <f t="shared" si="10"/>
        <v>49.2</v>
      </c>
      <c r="DF6" s="65" t="str">
        <f>IF(DF8="-","【-】","【"&amp;SUBSTITUTE(TEXT(DF8,"#,##0.0"),"-","△")&amp;"】")</f>
        <v>【55.2】</v>
      </c>
      <c r="DG6" s="65" t="e">
        <f>IF(DG8="-",NA(),DG8)</f>
        <v>#N/A</v>
      </c>
      <c r="DH6" s="65">
        <f t="shared" ref="DH6:DP6" si="11">IF(DH8="-",NA(),DH8)</f>
        <v>23.4</v>
      </c>
      <c r="DI6" s="65">
        <f t="shared" si="11"/>
        <v>22.6</v>
      </c>
      <c r="DJ6" s="65">
        <f t="shared" si="11"/>
        <v>22.2</v>
      </c>
      <c r="DK6" s="65">
        <f t="shared" si="11"/>
        <v>22.2</v>
      </c>
      <c r="DL6" s="65" t="e">
        <f t="shared" si="11"/>
        <v>#N/A</v>
      </c>
      <c r="DM6" s="65">
        <f t="shared" si="11"/>
        <v>26.2</v>
      </c>
      <c r="DN6" s="65">
        <f t="shared" si="11"/>
        <v>26.3</v>
      </c>
      <c r="DO6" s="65">
        <f t="shared" si="11"/>
        <v>27.5</v>
      </c>
      <c r="DP6" s="65">
        <f t="shared" si="11"/>
        <v>27.4</v>
      </c>
      <c r="DQ6" s="65" t="str">
        <f>IF(DQ8="-","【-】","【"&amp;SUBSTITUTE(TEXT(DQ8,"#,##0.0"),"-","△")&amp;"】")</f>
        <v>【24.1】</v>
      </c>
      <c r="DR6" s="65" t="e">
        <f>IF(DR8="-",NA(),DR8)</f>
        <v>#N/A</v>
      </c>
      <c r="DS6" s="65">
        <f t="shared" ref="DS6:EA6" si="12">IF(DS8="-",NA(),DS8)</f>
        <v>7.8</v>
      </c>
      <c r="DT6" s="65">
        <f t="shared" si="12"/>
        <v>15.5</v>
      </c>
      <c r="DU6" s="65">
        <f t="shared" si="12"/>
        <v>23</v>
      </c>
      <c r="DV6" s="65">
        <f t="shared" si="12"/>
        <v>30</v>
      </c>
      <c r="DW6" s="65" t="e">
        <f t="shared" si="12"/>
        <v>#N/A</v>
      </c>
      <c r="DX6" s="65">
        <f t="shared" si="12"/>
        <v>45.9</v>
      </c>
      <c r="DY6" s="65">
        <f t="shared" si="12"/>
        <v>50.7</v>
      </c>
      <c r="DZ6" s="65">
        <f t="shared" si="12"/>
        <v>51.3</v>
      </c>
      <c r="EA6" s="65">
        <f t="shared" si="12"/>
        <v>51.2</v>
      </c>
      <c r="EB6" s="65" t="str">
        <f>IF(EB8="-","【-】","【"&amp;SUBSTITUTE(TEXT(EB8,"#,##0.0"),"-","△")&amp;"】")</f>
        <v>【50.7】</v>
      </c>
      <c r="EC6" s="65" t="e">
        <f>IF(EC8="-",NA(),EC8)</f>
        <v>#N/A</v>
      </c>
      <c r="ED6" s="65">
        <f t="shared" ref="ED6:EL6" si="13">IF(ED8="-",NA(),ED8)</f>
        <v>16.2</v>
      </c>
      <c r="EE6" s="65">
        <f t="shared" si="13"/>
        <v>31.6</v>
      </c>
      <c r="EF6" s="65">
        <f t="shared" si="13"/>
        <v>46.3</v>
      </c>
      <c r="EG6" s="65">
        <f t="shared" si="13"/>
        <v>58.1</v>
      </c>
      <c r="EH6" s="65" t="e">
        <f t="shared" si="13"/>
        <v>#N/A</v>
      </c>
      <c r="EI6" s="65">
        <f t="shared" si="13"/>
        <v>56.6</v>
      </c>
      <c r="EJ6" s="65">
        <f t="shared" si="13"/>
        <v>62.6</v>
      </c>
      <c r="EK6" s="65">
        <f t="shared" si="13"/>
        <v>64.099999999999994</v>
      </c>
      <c r="EL6" s="65">
        <f t="shared" si="13"/>
        <v>64.3</v>
      </c>
      <c r="EM6" s="65" t="str">
        <f>IF(EM8="-","【-】","【"&amp;SUBSTITUTE(TEXT(EM8,"#,##0.0"),"-","△")&amp;"】")</f>
        <v>【65.7】</v>
      </c>
      <c r="EN6" s="66" t="e">
        <f>IF(EN8="-",NA(),EN8)</f>
        <v>#N/A</v>
      </c>
      <c r="EO6" s="66">
        <f t="shared" ref="EO6:EW6" si="14">IF(EO8="-",NA(),EO8)</f>
        <v>42853512</v>
      </c>
      <c r="EP6" s="66">
        <f t="shared" si="14"/>
        <v>43164864</v>
      </c>
      <c r="EQ6" s="66">
        <f t="shared" si="14"/>
        <v>43677014</v>
      </c>
      <c r="ER6" s="66">
        <f t="shared" si="14"/>
        <v>44441544</v>
      </c>
      <c r="ES6" s="66" t="e">
        <f t="shared" si="14"/>
        <v>#N/A</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229580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33</v>
      </c>
      <c r="R7" s="63" t="str">
        <f t="shared" si="15"/>
        <v>対象</v>
      </c>
      <c r="S7" s="63" t="str">
        <f t="shared" si="15"/>
        <v>ド 透 I 未 訓 ガ</v>
      </c>
      <c r="T7" s="63" t="str">
        <f t="shared" si="15"/>
        <v>救 臨 感 災 地</v>
      </c>
      <c r="U7" s="64" t="str">
        <f>U8</f>
        <v>-</v>
      </c>
      <c r="V7" s="64">
        <f>V8</f>
        <v>44529</v>
      </c>
      <c r="W7" s="63" t="str">
        <f>W8</f>
        <v>非該当</v>
      </c>
      <c r="X7" s="63" t="str">
        <f t="shared" si="15"/>
        <v>７：１</v>
      </c>
      <c r="Y7" s="64">
        <f t="shared" si="15"/>
        <v>496</v>
      </c>
      <c r="Z7" s="64" t="str">
        <f t="shared" si="15"/>
        <v>-</v>
      </c>
      <c r="AA7" s="64" t="str">
        <f t="shared" si="15"/>
        <v>-</v>
      </c>
      <c r="AB7" s="64" t="str">
        <f t="shared" si="15"/>
        <v>-</v>
      </c>
      <c r="AC7" s="64">
        <f t="shared" si="15"/>
        <v>4</v>
      </c>
      <c r="AD7" s="64">
        <f t="shared" si="15"/>
        <v>500</v>
      </c>
      <c r="AE7" s="64">
        <f t="shared" si="15"/>
        <v>496</v>
      </c>
      <c r="AF7" s="64" t="str">
        <f t="shared" si="15"/>
        <v>-</v>
      </c>
      <c r="AG7" s="64">
        <f t="shared" si="15"/>
        <v>496</v>
      </c>
      <c r="AH7" s="65" t="str">
        <f>AH8</f>
        <v>-</v>
      </c>
      <c r="AI7" s="65">
        <f t="shared" ref="AI7:AQ7" si="16">AI8</f>
        <v>91.5</v>
      </c>
      <c r="AJ7" s="65">
        <f t="shared" si="16"/>
        <v>94.8</v>
      </c>
      <c r="AK7" s="65">
        <f t="shared" si="16"/>
        <v>96.3</v>
      </c>
      <c r="AL7" s="65">
        <f t="shared" si="16"/>
        <v>99.9</v>
      </c>
      <c r="AM7" s="65" t="str">
        <f t="shared" si="16"/>
        <v>-</v>
      </c>
      <c r="AN7" s="65">
        <f t="shared" si="16"/>
        <v>101.7</v>
      </c>
      <c r="AO7" s="65">
        <f t="shared" si="16"/>
        <v>101.1</v>
      </c>
      <c r="AP7" s="65">
        <f t="shared" si="16"/>
        <v>100.3</v>
      </c>
      <c r="AQ7" s="65">
        <f t="shared" si="16"/>
        <v>99.8</v>
      </c>
      <c r="AR7" s="65"/>
      <c r="AS7" s="65" t="str">
        <f>AS8</f>
        <v>-</v>
      </c>
      <c r="AT7" s="65">
        <f t="shared" ref="AT7:BB7" si="17">AT8</f>
        <v>83.5</v>
      </c>
      <c r="AU7" s="65">
        <f t="shared" si="17"/>
        <v>92.4</v>
      </c>
      <c r="AV7" s="65">
        <f t="shared" si="17"/>
        <v>95</v>
      </c>
      <c r="AW7" s="65">
        <f t="shared" si="17"/>
        <v>94.5</v>
      </c>
      <c r="AX7" s="65" t="str">
        <f t="shared" si="17"/>
        <v>-</v>
      </c>
      <c r="AY7" s="65">
        <f t="shared" si="17"/>
        <v>96</v>
      </c>
      <c r="AZ7" s="65">
        <f t="shared" si="17"/>
        <v>94.6</v>
      </c>
      <c r="BA7" s="65">
        <f t="shared" si="17"/>
        <v>94.4</v>
      </c>
      <c r="BB7" s="65">
        <f t="shared" si="17"/>
        <v>93.6</v>
      </c>
      <c r="BC7" s="65"/>
      <c r="BD7" s="65" t="str">
        <f>BD8</f>
        <v>-</v>
      </c>
      <c r="BE7" s="65">
        <f t="shared" ref="BE7:BM7" si="18">BE8</f>
        <v>10.6</v>
      </c>
      <c r="BF7" s="65">
        <f t="shared" si="18"/>
        <v>15.3</v>
      </c>
      <c r="BG7" s="65">
        <f t="shared" si="18"/>
        <v>18.600000000000001</v>
      </c>
      <c r="BH7" s="65">
        <f t="shared" si="18"/>
        <v>7.6</v>
      </c>
      <c r="BI7" s="65" t="str">
        <f t="shared" si="18"/>
        <v>-</v>
      </c>
      <c r="BJ7" s="65">
        <f t="shared" si="18"/>
        <v>41.7</v>
      </c>
      <c r="BK7" s="65">
        <f t="shared" si="18"/>
        <v>37.700000000000003</v>
      </c>
      <c r="BL7" s="65">
        <f t="shared" si="18"/>
        <v>36.799999999999997</v>
      </c>
      <c r="BM7" s="65">
        <f t="shared" si="18"/>
        <v>33.9</v>
      </c>
      <c r="BN7" s="65"/>
      <c r="BO7" s="65" t="str">
        <f>BO8</f>
        <v>-</v>
      </c>
      <c r="BP7" s="65">
        <f t="shared" ref="BP7:BX7" si="19">BP8</f>
        <v>79</v>
      </c>
      <c r="BQ7" s="65">
        <f t="shared" si="19"/>
        <v>84.9</v>
      </c>
      <c r="BR7" s="65">
        <f t="shared" si="19"/>
        <v>85.6</v>
      </c>
      <c r="BS7" s="65">
        <f t="shared" si="19"/>
        <v>88.5</v>
      </c>
      <c r="BT7" s="65" t="str">
        <f t="shared" si="19"/>
        <v>-</v>
      </c>
      <c r="BU7" s="65">
        <f t="shared" si="19"/>
        <v>80.3</v>
      </c>
      <c r="BV7" s="65">
        <f t="shared" si="19"/>
        <v>80.7</v>
      </c>
      <c r="BW7" s="65">
        <f t="shared" si="19"/>
        <v>80.7</v>
      </c>
      <c r="BX7" s="65">
        <f t="shared" si="19"/>
        <v>79.5</v>
      </c>
      <c r="BY7" s="65"/>
      <c r="BZ7" s="66" t="str">
        <f>BZ8</f>
        <v>-</v>
      </c>
      <c r="CA7" s="66">
        <f t="shared" ref="CA7:CI7" si="20">CA8</f>
        <v>56452</v>
      </c>
      <c r="CB7" s="66">
        <f t="shared" si="20"/>
        <v>58416</v>
      </c>
      <c r="CC7" s="66">
        <f t="shared" si="20"/>
        <v>60289</v>
      </c>
      <c r="CD7" s="66">
        <f t="shared" si="20"/>
        <v>59377</v>
      </c>
      <c r="CE7" s="66" t="str">
        <f t="shared" si="20"/>
        <v>-</v>
      </c>
      <c r="CF7" s="66">
        <f t="shared" si="20"/>
        <v>59159</v>
      </c>
      <c r="CG7" s="66">
        <f t="shared" si="20"/>
        <v>60787</v>
      </c>
      <c r="CH7" s="66">
        <f t="shared" si="20"/>
        <v>62913</v>
      </c>
      <c r="CI7" s="66">
        <f t="shared" si="20"/>
        <v>64765</v>
      </c>
      <c r="CJ7" s="65"/>
      <c r="CK7" s="66" t="str">
        <f>CK8</f>
        <v>-</v>
      </c>
      <c r="CL7" s="66">
        <f t="shared" ref="CL7:CT7" si="21">CL8</f>
        <v>11007</v>
      </c>
      <c r="CM7" s="66">
        <f t="shared" si="21"/>
        <v>12019</v>
      </c>
      <c r="CN7" s="66">
        <f t="shared" si="21"/>
        <v>12740</v>
      </c>
      <c r="CO7" s="66">
        <f t="shared" si="21"/>
        <v>13144</v>
      </c>
      <c r="CP7" s="66" t="str">
        <f t="shared" si="21"/>
        <v>-</v>
      </c>
      <c r="CQ7" s="66">
        <f t="shared" si="21"/>
        <v>14865</v>
      </c>
      <c r="CR7" s="66">
        <f t="shared" si="21"/>
        <v>15610</v>
      </c>
      <c r="CS7" s="66">
        <f t="shared" si="21"/>
        <v>16993</v>
      </c>
      <c r="CT7" s="66">
        <f t="shared" si="21"/>
        <v>17680</v>
      </c>
      <c r="CU7" s="65"/>
      <c r="CV7" s="65" t="str">
        <f>CV8</f>
        <v>-</v>
      </c>
      <c r="CW7" s="65">
        <f t="shared" ref="CW7:DE7" si="22">CW8</f>
        <v>65.599999999999994</v>
      </c>
      <c r="CX7" s="65">
        <f t="shared" si="22"/>
        <v>58.5</v>
      </c>
      <c r="CY7" s="65">
        <f t="shared" si="22"/>
        <v>56.5</v>
      </c>
      <c r="CZ7" s="65">
        <f t="shared" si="22"/>
        <v>57.3</v>
      </c>
      <c r="DA7" s="65" t="str">
        <f t="shared" si="22"/>
        <v>-</v>
      </c>
      <c r="DB7" s="65">
        <f t="shared" si="22"/>
        <v>47.8</v>
      </c>
      <c r="DC7" s="65">
        <f t="shared" si="22"/>
        <v>48.7</v>
      </c>
      <c r="DD7" s="65">
        <f t="shared" si="22"/>
        <v>48.5</v>
      </c>
      <c r="DE7" s="65">
        <f t="shared" si="22"/>
        <v>49.2</v>
      </c>
      <c r="DF7" s="65"/>
      <c r="DG7" s="65" t="str">
        <f>DG8</f>
        <v>-</v>
      </c>
      <c r="DH7" s="65">
        <f t="shared" ref="DH7:DP7" si="23">DH8</f>
        <v>23.4</v>
      </c>
      <c r="DI7" s="65">
        <f t="shared" si="23"/>
        <v>22.6</v>
      </c>
      <c r="DJ7" s="65">
        <f t="shared" si="23"/>
        <v>22.2</v>
      </c>
      <c r="DK7" s="65">
        <f t="shared" si="23"/>
        <v>22.2</v>
      </c>
      <c r="DL7" s="65" t="str">
        <f t="shared" si="23"/>
        <v>-</v>
      </c>
      <c r="DM7" s="65">
        <f t="shared" si="23"/>
        <v>26.2</v>
      </c>
      <c r="DN7" s="65">
        <f t="shared" si="23"/>
        <v>26.3</v>
      </c>
      <c r="DO7" s="65">
        <f t="shared" si="23"/>
        <v>27.5</v>
      </c>
      <c r="DP7" s="65">
        <f t="shared" si="23"/>
        <v>27.4</v>
      </c>
      <c r="DQ7" s="65"/>
      <c r="DR7" s="65" t="str">
        <f>DR8</f>
        <v>-</v>
      </c>
      <c r="DS7" s="65">
        <f t="shared" ref="DS7:EA7" si="24">DS8</f>
        <v>7.8</v>
      </c>
      <c r="DT7" s="65">
        <f t="shared" si="24"/>
        <v>15.5</v>
      </c>
      <c r="DU7" s="65">
        <f t="shared" si="24"/>
        <v>23</v>
      </c>
      <c r="DV7" s="65">
        <f t="shared" si="24"/>
        <v>30</v>
      </c>
      <c r="DW7" s="65" t="str">
        <f t="shared" si="24"/>
        <v>-</v>
      </c>
      <c r="DX7" s="65">
        <f t="shared" si="24"/>
        <v>45.9</v>
      </c>
      <c r="DY7" s="65">
        <f t="shared" si="24"/>
        <v>50.7</v>
      </c>
      <c r="DZ7" s="65">
        <f t="shared" si="24"/>
        <v>51.3</v>
      </c>
      <c r="EA7" s="65">
        <f t="shared" si="24"/>
        <v>51.2</v>
      </c>
      <c r="EB7" s="65"/>
      <c r="EC7" s="65" t="str">
        <f>EC8</f>
        <v>-</v>
      </c>
      <c r="ED7" s="65">
        <f t="shared" ref="ED7:EL7" si="25">ED8</f>
        <v>16.2</v>
      </c>
      <c r="EE7" s="65">
        <f t="shared" si="25"/>
        <v>31.6</v>
      </c>
      <c r="EF7" s="65">
        <f t="shared" si="25"/>
        <v>46.3</v>
      </c>
      <c r="EG7" s="65">
        <f t="shared" si="25"/>
        <v>58.1</v>
      </c>
      <c r="EH7" s="65" t="str">
        <f t="shared" si="25"/>
        <v>-</v>
      </c>
      <c r="EI7" s="65">
        <f t="shared" si="25"/>
        <v>56.6</v>
      </c>
      <c r="EJ7" s="65">
        <f t="shared" si="25"/>
        <v>62.6</v>
      </c>
      <c r="EK7" s="65">
        <f t="shared" si="25"/>
        <v>64.099999999999994</v>
      </c>
      <c r="EL7" s="65">
        <f t="shared" si="25"/>
        <v>64.3</v>
      </c>
      <c r="EM7" s="65"/>
      <c r="EN7" s="66" t="str">
        <f>EN8</f>
        <v>-</v>
      </c>
      <c r="EO7" s="66">
        <f t="shared" ref="EO7:EW7" si="26">EO8</f>
        <v>42853512</v>
      </c>
      <c r="EP7" s="66">
        <f t="shared" si="26"/>
        <v>43164864</v>
      </c>
      <c r="EQ7" s="66">
        <f t="shared" si="26"/>
        <v>43677014</v>
      </c>
      <c r="ER7" s="66">
        <f t="shared" si="26"/>
        <v>44441544</v>
      </c>
      <c r="ES7" s="66" t="str">
        <f t="shared" si="26"/>
        <v>-</v>
      </c>
      <c r="ET7" s="66">
        <f t="shared" si="26"/>
        <v>50135188</v>
      </c>
      <c r="EU7" s="66">
        <f t="shared" si="26"/>
        <v>50543381</v>
      </c>
      <c r="EV7" s="66">
        <f t="shared" si="26"/>
        <v>51238617</v>
      </c>
      <c r="EW7" s="66">
        <f t="shared" si="26"/>
        <v>51669762</v>
      </c>
      <c r="EX7" s="66"/>
    </row>
    <row r="8" spans="1:154" s="67" customFormat="1" x14ac:dyDescent="0.15">
      <c r="A8" s="48"/>
      <c r="B8" s="68">
        <v>2016</v>
      </c>
      <c r="C8" s="68">
        <v>229580</v>
      </c>
      <c r="D8" s="68">
        <v>46</v>
      </c>
      <c r="E8" s="68">
        <v>6</v>
      </c>
      <c r="F8" s="68">
        <v>0</v>
      </c>
      <c r="G8" s="68">
        <v>1</v>
      </c>
      <c r="H8" s="68" t="s">
        <v>123</v>
      </c>
      <c r="I8" s="68" t="s">
        <v>124</v>
      </c>
      <c r="J8" s="68" t="s">
        <v>125</v>
      </c>
      <c r="K8" s="68" t="s">
        <v>126</v>
      </c>
      <c r="L8" s="68" t="s">
        <v>127</v>
      </c>
      <c r="M8" s="68" t="s">
        <v>128</v>
      </c>
      <c r="N8" s="68" t="s">
        <v>129</v>
      </c>
      <c r="O8" s="68"/>
      <c r="P8" s="68" t="s">
        <v>130</v>
      </c>
      <c r="Q8" s="69">
        <v>33</v>
      </c>
      <c r="R8" s="68" t="s">
        <v>131</v>
      </c>
      <c r="S8" s="68" t="s">
        <v>132</v>
      </c>
      <c r="T8" s="68" t="s">
        <v>133</v>
      </c>
      <c r="U8" s="69" t="s">
        <v>134</v>
      </c>
      <c r="V8" s="69">
        <v>44529</v>
      </c>
      <c r="W8" s="68" t="s">
        <v>135</v>
      </c>
      <c r="X8" s="70" t="s">
        <v>136</v>
      </c>
      <c r="Y8" s="69">
        <v>496</v>
      </c>
      <c r="Z8" s="69" t="s">
        <v>134</v>
      </c>
      <c r="AA8" s="69" t="s">
        <v>134</v>
      </c>
      <c r="AB8" s="69" t="s">
        <v>134</v>
      </c>
      <c r="AC8" s="69">
        <v>4</v>
      </c>
      <c r="AD8" s="69">
        <v>500</v>
      </c>
      <c r="AE8" s="69">
        <v>496</v>
      </c>
      <c r="AF8" s="69" t="s">
        <v>134</v>
      </c>
      <c r="AG8" s="69">
        <v>496</v>
      </c>
      <c r="AH8" s="71" t="s">
        <v>134</v>
      </c>
      <c r="AI8" s="71">
        <v>91.5</v>
      </c>
      <c r="AJ8" s="71">
        <v>94.8</v>
      </c>
      <c r="AK8" s="71">
        <v>96.3</v>
      </c>
      <c r="AL8" s="71">
        <v>99.9</v>
      </c>
      <c r="AM8" s="71" t="s">
        <v>134</v>
      </c>
      <c r="AN8" s="71">
        <v>101.7</v>
      </c>
      <c r="AO8" s="71">
        <v>101.1</v>
      </c>
      <c r="AP8" s="71">
        <v>100.3</v>
      </c>
      <c r="AQ8" s="71">
        <v>99.8</v>
      </c>
      <c r="AR8" s="71">
        <v>98.4</v>
      </c>
      <c r="AS8" s="71" t="s">
        <v>134</v>
      </c>
      <c r="AT8" s="71">
        <v>83.5</v>
      </c>
      <c r="AU8" s="71">
        <v>92.4</v>
      </c>
      <c r="AV8" s="71">
        <v>95</v>
      </c>
      <c r="AW8" s="71">
        <v>94.5</v>
      </c>
      <c r="AX8" s="71" t="s">
        <v>134</v>
      </c>
      <c r="AY8" s="71">
        <v>96</v>
      </c>
      <c r="AZ8" s="71">
        <v>94.6</v>
      </c>
      <c r="BA8" s="71">
        <v>94.4</v>
      </c>
      <c r="BB8" s="71">
        <v>93.6</v>
      </c>
      <c r="BC8" s="71">
        <v>89.5</v>
      </c>
      <c r="BD8" s="72" t="s">
        <v>134</v>
      </c>
      <c r="BE8" s="72">
        <v>10.6</v>
      </c>
      <c r="BF8" s="72">
        <v>15.3</v>
      </c>
      <c r="BG8" s="72">
        <v>18.600000000000001</v>
      </c>
      <c r="BH8" s="72">
        <v>7.6</v>
      </c>
      <c r="BI8" s="72" t="s">
        <v>134</v>
      </c>
      <c r="BJ8" s="72">
        <v>41.7</v>
      </c>
      <c r="BK8" s="72">
        <v>37.700000000000003</v>
      </c>
      <c r="BL8" s="72">
        <v>36.799999999999997</v>
      </c>
      <c r="BM8" s="72">
        <v>33.9</v>
      </c>
      <c r="BN8" s="72">
        <v>63.6</v>
      </c>
      <c r="BO8" s="71" t="s">
        <v>134</v>
      </c>
      <c r="BP8" s="71">
        <v>79</v>
      </c>
      <c r="BQ8" s="71">
        <v>84.9</v>
      </c>
      <c r="BR8" s="71">
        <v>85.6</v>
      </c>
      <c r="BS8" s="71">
        <v>88.5</v>
      </c>
      <c r="BT8" s="71" t="s">
        <v>134</v>
      </c>
      <c r="BU8" s="71">
        <v>80.3</v>
      </c>
      <c r="BV8" s="71">
        <v>80.7</v>
      </c>
      <c r="BW8" s="71">
        <v>80.7</v>
      </c>
      <c r="BX8" s="71">
        <v>79.5</v>
      </c>
      <c r="BY8" s="71">
        <v>74.2</v>
      </c>
      <c r="BZ8" s="72" t="s">
        <v>134</v>
      </c>
      <c r="CA8" s="72">
        <v>56452</v>
      </c>
      <c r="CB8" s="72">
        <v>58416</v>
      </c>
      <c r="CC8" s="72">
        <v>60289</v>
      </c>
      <c r="CD8" s="72">
        <v>59377</v>
      </c>
      <c r="CE8" s="72" t="s">
        <v>134</v>
      </c>
      <c r="CF8" s="72">
        <v>59159</v>
      </c>
      <c r="CG8" s="72">
        <v>60787</v>
      </c>
      <c r="CH8" s="72">
        <v>62913</v>
      </c>
      <c r="CI8" s="72">
        <v>64765</v>
      </c>
      <c r="CJ8" s="71">
        <v>49667</v>
      </c>
      <c r="CK8" s="72" t="s">
        <v>134</v>
      </c>
      <c r="CL8" s="72">
        <v>11007</v>
      </c>
      <c r="CM8" s="72">
        <v>12019</v>
      </c>
      <c r="CN8" s="72">
        <v>12740</v>
      </c>
      <c r="CO8" s="72">
        <v>13144</v>
      </c>
      <c r="CP8" s="72" t="s">
        <v>134</v>
      </c>
      <c r="CQ8" s="72">
        <v>14865</v>
      </c>
      <c r="CR8" s="72">
        <v>15610</v>
      </c>
      <c r="CS8" s="72">
        <v>16993</v>
      </c>
      <c r="CT8" s="72">
        <v>17680</v>
      </c>
      <c r="CU8" s="71">
        <v>13758</v>
      </c>
      <c r="CV8" s="72" t="s">
        <v>134</v>
      </c>
      <c r="CW8" s="72">
        <v>65.599999999999994</v>
      </c>
      <c r="CX8" s="72">
        <v>58.5</v>
      </c>
      <c r="CY8" s="72">
        <v>56.5</v>
      </c>
      <c r="CZ8" s="72">
        <v>57.3</v>
      </c>
      <c r="DA8" s="72" t="s">
        <v>134</v>
      </c>
      <c r="DB8" s="72">
        <v>47.8</v>
      </c>
      <c r="DC8" s="72">
        <v>48.7</v>
      </c>
      <c r="DD8" s="72">
        <v>48.5</v>
      </c>
      <c r="DE8" s="72">
        <v>49.2</v>
      </c>
      <c r="DF8" s="72">
        <v>55.2</v>
      </c>
      <c r="DG8" s="72" t="s">
        <v>134</v>
      </c>
      <c r="DH8" s="72">
        <v>23.4</v>
      </c>
      <c r="DI8" s="72">
        <v>22.6</v>
      </c>
      <c r="DJ8" s="72">
        <v>22.2</v>
      </c>
      <c r="DK8" s="72">
        <v>22.2</v>
      </c>
      <c r="DL8" s="72" t="s">
        <v>134</v>
      </c>
      <c r="DM8" s="72">
        <v>26.2</v>
      </c>
      <c r="DN8" s="72">
        <v>26.3</v>
      </c>
      <c r="DO8" s="72">
        <v>27.5</v>
      </c>
      <c r="DP8" s="72">
        <v>27.4</v>
      </c>
      <c r="DQ8" s="72">
        <v>24.1</v>
      </c>
      <c r="DR8" s="71" t="s">
        <v>134</v>
      </c>
      <c r="DS8" s="71">
        <v>7.8</v>
      </c>
      <c r="DT8" s="71">
        <v>15.5</v>
      </c>
      <c r="DU8" s="71">
        <v>23</v>
      </c>
      <c r="DV8" s="71">
        <v>30</v>
      </c>
      <c r="DW8" s="71" t="s">
        <v>134</v>
      </c>
      <c r="DX8" s="71">
        <v>45.9</v>
      </c>
      <c r="DY8" s="71">
        <v>50.7</v>
      </c>
      <c r="DZ8" s="71">
        <v>51.3</v>
      </c>
      <c r="EA8" s="71">
        <v>51.2</v>
      </c>
      <c r="EB8" s="71">
        <v>50.7</v>
      </c>
      <c r="EC8" s="71" t="s">
        <v>134</v>
      </c>
      <c r="ED8" s="71">
        <v>16.2</v>
      </c>
      <c r="EE8" s="71">
        <v>31.6</v>
      </c>
      <c r="EF8" s="71">
        <v>46.3</v>
      </c>
      <c r="EG8" s="71">
        <v>58.1</v>
      </c>
      <c r="EH8" s="71" t="s">
        <v>134</v>
      </c>
      <c r="EI8" s="71">
        <v>56.6</v>
      </c>
      <c r="EJ8" s="71">
        <v>62.6</v>
      </c>
      <c r="EK8" s="71">
        <v>64.099999999999994</v>
      </c>
      <c r="EL8" s="71">
        <v>64.3</v>
      </c>
      <c r="EM8" s="71">
        <v>65.7</v>
      </c>
      <c r="EN8" s="72" t="s">
        <v>134</v>
      </c>
      <c r="EO8" s="72">
        <v>42853512</v>
      </c>
      <c r="EP8" s="72">
        <v>43164864</v>
      </c>
      <c r="EQ8" s="72">
        <v>43677014</v>
      </c>
      <c r="ER8" s="72">
        <v>44441544</v>
      </c>
      <c r="ES8" s="72" t="s">
        <v>134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