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8上下水道課\11上水道管理係\H29\静岡県市町行財政課\H300131平成28年度決算「経営比較分析表」の分析等について\"/>
    </mc:Choice>
  </mc:AlternateContent>
  <workbookProtection workbookPassword="B31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BB10" i="4"/>
  <c r="AT10" i="4"/>
  <c r="AL10" i="4"/>
  <c r="W10" i="4"/>
  <c r="P10" i="4"/>
  <c r="I10" i="4"/>
  <c r="BB8" i="4"/>
  <c r="AT8" i="4"/>
  <c r="AL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<sst xmlns="http://schemas.openxmlformats.org/spreadsheetml/2006/main" count="232" uniqueCount="120">
  <si>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</si>
  <si>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</si>
  <si>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</si>
  <si>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</si>
  <si>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</si>
  <si>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</si>
  <si>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</si>
  <si>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</si>
  <si>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</si>
  <si>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</si>
  <si>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</si>
  <si>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</si>
  <si>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</si>
  <si>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</si>
  <si>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</si>
  <si>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</si>
  <si>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</si>
  <si>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</si>
  <si>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</si>
  <si>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</si>
  <si>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</si>
  <si>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</si>
  <si>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</si>
  <si>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</si>
  <si>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</si>
  <si>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</si>
  <si>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</si>
  <si>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</si>
  <si>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</si>
  <si>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</si>
  <si>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</si>
  <si>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</si>
  <si>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</si>
  <si>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</si>
  <si>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</si>
  <si>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</si>
  <si>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</si>
  <si>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</si>
  <si>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</si>
  <si>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</si>
  <si>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</si>
  <si>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</si>
  <si>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</si>
  <si>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</si>
  <si>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</si>
  <si>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</si>
  <si>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</si>
  <si>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</si>
  <si>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</si>
  <si>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</si>
  <si>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</si>
  <si>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</si>
  <si>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</si>
  <si>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</si>
  <si>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</si>
  <si>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</si>
  <si>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</si>
  <si>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</si>
  <si>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</si>
  <si>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</si>
  <si>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</si>
  <si>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</si>
  <si>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</si>
  <si>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</si>
  <si>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</si>
  <si>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</si>
  <si>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</si>
  <si>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</si>
  <si>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</si>
  <si>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</si>
  <si>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</si>
  <si>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</si>
  <si>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</si>
  <si>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</si>
  <si>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</si>
  <si>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</si>
  <si>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</si>
  <si>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</si>
  <si>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</si>
  <si>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</si>
  <si>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</si>
  <si>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</si>
  <si>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</si>
  <si>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</si>
  <si>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</si>
  <si>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</si>
  <si>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</si>
  <si>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</si>
  <si>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</si>
  <si>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</si>
  <si>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</si>
  <si>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</si>
  <si>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</si>
  <si>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</si>
  <si>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</si>
  <si>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</si>
  <si>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</si>
  <si>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</si>
  <si>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</si>
  <si>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</si>
  <si>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</si>
  <si>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</si>
  <si>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</si>
  <si>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</si>
  <si>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</si>
  <si>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森町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</si>
  <si>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</si>
  <si>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</si>
  <si>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</si>
  <si>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</si>
  <si>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</si>
  <si>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</si>
  <si>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</si>
  <si>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</si>
  <si>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</si>
  <si>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</si>
  <si>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</si>
  <si>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当水道事業は昭和49年に認可を受け、昭和54年から事業を開始している。平成24～26年度の管路経年化率が高くなっているが、これは昭和54年事業開始時に取得した管路を、昭和49年事業認可以降事業開始までの間に布設したものみなして計上したためで、正しくは平成24年度 0.66、平成25年度 0.65、平成26年度 0.64となる。しかしながら、事業開始時に取得した管路が法定耐用年数に達する平成30年度には、40％を超える見込みである。　　　　　　　　　　　　　　　　　　　　　　　　　　　　　　　　　　　　　　　　　　　　　　　　　管路更新率は報告数値に誤りがあり、正しくは平成24年度 1.39、平成25年度 1.68、平成28年度 2.03である。事業の繰越があった平成27年度を除いて類似団体平均を上回っているが、更新需要の高まりを見据えて、事業費を平準化しながら計画的に更新する必要がある。</t>
    <rPh sb="0" eb="1">
      <t>トウ</t>
    </rPh>
    <rPh sb="1" eb="3">
      <t>スイドウ</t>
    </rPh>
    <rPh sb="3" eb="5">
      <t>ジギョウ</t>
    </rPh>
    <rPh sb="6" eb="8">
      <t>ショウワ</t>
    </rPh>
    <rPh sb="10" eb="11">
      <t>ネン</t>
    </rPh>
    <rPh sb="12" eb="14">
      <t>ニンカ</t>
    </rPh>
    <rPh sb="15" eb="16">
      <t>ウ</t>
    </rPh>
    <rPh sb="18" eb="20">
      <t>ショウワ</t>
    </rPh>
    <rPh sb="22" eb="23">
      <t>ネン</t>
    </rPh>
    <rPh sb="25" eb="27">
      <t>ジギョウ</t>
    </rPh>
    <rPh sb="28" eb="30">
      <t>カイシ</t>
    </rPh>
    <rPh sb="35" eb="37">
      <t>ヘイセイ</t>
    </rPh>
    <rPh sb="42" eb="44">
      <t>ネンド</t>
    </rPh>
    <rPh sb="45" eb="47">
      <t>カンロ</t>
    </rPh>
    <rPh sb="47" eb="50">
      <t>ケイネンカ</t>
    </rPh>
    <rPh sb="50" eb="51">
      <t>リツ</t>
    </rPh>
    <rPh sb="52" eb="53">
      <t>タカ</t>
    </rPh>
    <rPh sb="64" eb="66">
      <t>ショウワ</t>
    </rPh>
    <rPh sb="68" eb="69">
      <t>ネン</t>
    </rPh>
    <rPh sb="69" eb="71">
      <t>ジギョウ</t>
    </rPh>
    <rPh sb="71" eb="74">
      <t>カイシジ</t>
    </rPh>
    <rPh sb="75" eb="77">
      <t>シュトク</t>
    </rPh>
    <rPh sb="79" eb="81">
      <t>カンロ</t>
    </rPh>
    <rPh sb="83" eb="85">
      <t>ショウワ</t>
    </rPh>
    <rPh sb="87" eb="88">
      <t>ネン</t>
    </rPh>
    <rPh sb="88" eb="90">
      <t>ジギョウ</t>
    </rPh>
    <rPh sb="90" eb="92">
      <t>ニンカ</t>
    </rPh>
    <rPh sb="92" eb="94">
      <t>イコウ</t>
    </rPh>
    <rPh sb="94" eb="96">
      <t>ジギョウ</t>
    </rPh>
    <rPh sb="96" eb="98">
      <t>カイシ</t>
    </rPh>
    <rPh sb="101" eb="102">
      <t>アイダ</t>
    </rPh>
    <rPh sb="103" eb="105">
      <t>フセツ</t>
    </rPh>
    <rPh sb="113" eb="115">
      <t>ケイジョウ</t>
    </rPh>
    <rPh sb="121" eb="122">
      <t>タダ</t>
    </rPh>
    <rPh sb="125" eb="127">
      <t>ヘイセイ</t>
    </rPh>
    <rPh sb="129" eb="131">
      <t>ネンド</t>
    </rPh>
    <rPh sb="137" eb="139">
      <t>ヘイセイ</t>
    </rPh>
    <rPh sb="141" eb="143">
      <t>ネンド</t>
    </rPh>
    <rPh sb="149" eb="151">
      <t>ヘイセイ</t>
    </rPh>
    <rPh sb="153" eb="155">
      <t>ネンド</t>
    </rPh>
    <rPh sb="171" eb="173">
      <t>ジギョウ</t>
    </rPh>
    <rPh sb="173" eb="176">
      <t>カイシジ</t>
    </rPh>
    <rPh sb="177" eb="179">
      <t>シュトク</t>
    </rPh>
    <rPh sb="181" eb="183">
      <t>カンロ</t>
    </rPh>
    <rPh sb="184" eb="186">
      <t>ホウテイ</t>
    </rPh>
    <rPh sb="186" eb="188">
      <t>タイヨウ</t>
    </rPh>
    <rPh sb="188" eb="190">
      <t>ネンスウ</t>
    </rPh>
    <rPh sb="191" eb="192">
      <t>タッ</t>
    </rPh>
    <rPh sb="194" eb="196">
      <t>ヘイセイ</t>
    </rPh>
    <rPh sb="198" eb="200">
      <t>ネンド</t>
    </rPh>
    <rPh sb="207" eb="208">
      <t>コ</t>
    </rPh>
    <rPh sb="210" eb="212">
      <t>ミコ</t>
    </rPh>
    <rPh sb="266" eb="268">
      <t>カンロ</t>
    </rPh>
    <rPh sb="268" eb="270">
      <t>コウシン</t>
    </rPh>
    <rPh sb="270" eb="271">
      <t>リツ</t>
    </rPh>
    <rPh sb="283" eb="284">
      <t>タダ</t>
    </rPh>
    <rPh sb="287" eb="289">
      <t>ヘイセイ</t>
    </rPh>
    <rPh sb="291" eb="293">
      <t>ネンド</t>
    </rPh>
    <rPh sb="299" eb="301">
      <t>ヘイセイ</t>
    </rPh>
    <rPh sb="303" eb="305">
      <t>ネンド</t>
    </rPh>
    <rPh sb="311" eb="313">
      <t>ヘイセイ</t>
    </rPh>
    <rPh sb="315" eb="317">
      <t>ネンド</t>
    </rPh>
    <rPh sb="326" eb="328">
      <t>ジギョウ</t>
    </rPh>
    <rPh sb="329" eb="331">
      <t>クリコシ</t>
    </rPh>
    <rPh sb="335" eb="337">
      <t>ヘイセイ</t>
    </rPh>
    <rPh sb="339" eb="341">
      <t>ネンド</t>
    </rPh>
    <rPh sb="342" eb="343">
      <t>ノゾ</t>
    </rPh>
    <rPh sb="345" eb="347">
      <t>ルイジ</t>
    </rPh>
    <rPh sb="347" eb="349">
      <t>ダンタイ</t>
    </rPh>
    <rPh sb="360" eb="362">
      <t>コウシン</t>
    </rPh>
    <rPh sb="362" eb="364">
      <t>ジュヨウ</t>
    </rPh>
    <rPh sb="365" eb="366">
      <t>タカ</t>
    </rPh>
    <rPh sb="369" eb="371">
      <t>ミス</t>
    </rPh>
    <rPh sb="374" eb="377">
      <t>ジギョウヒ</t>
    </rPh>
    <rPh sb="378" eb="381">
      <t>ヘイジュンカ</t>
    </rPh>
    <rPh sb="385" eb="388">
      <t>ケイカクテキ</t>
    </rPh>
    <rPh sb="389" eb="391">
      <t>コウシン</t>
    </rPh>
    <rPh sb="393" eb="395">
      <t>ヒツヨウ</t>
    </rPh>
    <phoneticPr fontId="4"/>
  </si>
  <si>
    <t>当町の人口は減少傾向であり、それに伴い給水人口も減少している。給水収益は事業系需要家の使用水量増加により一時的に増加するものの、その後減少が予想される。一方で、事業創設時に整備した管路や施設が今後次々と更新時期を迎え、事業費が増加することが見込まれる。　　　　　　　　　　　　　　　　　　　　　　　　　　　　　　　　　　　　　　　　　　　　　　　　　　　　　　　　　　　　　　　　　　　　　　　　　　　　　　　　　　　　　　　　　　　　　　　　　　　　当水道事業が、将来にわたって安定的に事業を継続していくためにも、平成28年度に更新した基本計画に基づき、また、今後実施予定のアセットマネジメントを経営戦略に反映させながら、健全で効率的な企業運営に取り組んでいく。</t>
    <rPh sb="0" eb="2">
      <t>トウチョウ</t>
    </rPh>
    <rPh sb="3" eb="5">
      <t>ジンコウ</t>
    </rPh>
    <rPh sb="6" eb="8">
      <t>ゲンショウ</t>
    </rPh>
    <rPh sb="8" eb="10">
      <t>ケイコウ</t>
    </rPh>
    <rPh sb="17" eb="18">
      <t>トモナ</t>
    </rPh>
    <rPh sb="19" eb="21">
      <t>キュウスイ</t>
    </rPh>
    <rPh sb="21" eb="23">
      <t>ジンコウ</t>
    </rPh>
    <rPh sb="24" eb="26">
      <t>ゲンショウ</t>
    </rPh>
    <rPh sb="31" eb="33">
      <t>キュウスイ</t>
    </rPh>
    <rPh sb="33" eb="35">
      <t>シュウエキ</t>
    </rPh>
    <rPh sb="36" eb="39">
      <t>ジギョウケイ</t>
    </rPh>
    <rPh sb="39" eb="42">
      <t>ジュヨウカ</t>
    </rPh>
    <rPh sb="43" eb="45">
      <t>シヨウ</t>
    </rPh>
    <rPh sb="45" eb="47">
      <t>スイリョウ</t>
    </rPh>
    <rPh sb="47" eb="49">
      <t>ゾウカ</t>
    </rPh>
    <rPh sb="52" eb="55">
      <t>イチジテキ</t>
    </rPh>
    <rPh sb="56" eb="58">
      <t>ゾウカ</t>
    </rPh>
    <rPh sb="66" eb="67">
      <t>ゴ</t>
    </rPh>
    <rPh sb="67" eb="69">
      <t>ゲンショウ</t>
    </rPh>
    <rPh sb="70" eb="72">
      <t>ヨソウ</t>
    </rPh>
    <rPh sb="76" eb="78">
      <t>イッポウ</t>
    </rPh>
    <rPh sb="80" eb="82">
      <t>ジギョウ</t>
    </rPh>
    <rPh sb="82" eb="85">
      <t>ソウセツジ</t>
    </rPh>
    <rPh sb="86" eb="88">
      <t>セイビ</t>
    </rPh>
    <rPh sb="90" eb="92">
      <t>カンロ</t>
    </rPh>
    <rPh sb="93" eb="95">
      <t>シセツ</t>
    </rPh>
    <rPh sb="96" eb="98">
      <t>コンゴ</t>
    </rPh>
    <rPh sb="98" eb="100">
      <t>ツギツギ</t>
    </rPh>
    <rPh sb="101" eb="103">
      <t>コウシン</t>
    </rPh>
    <rPh sb="103" eb="105">
      <t>ジキ</t>
    </rPh>
    <rPh sb="106" eb="107">
      <t>ムカ</t>
    </rPh>
    <rPh sb="109" eb="112">
      <t>ジギョウヒ</t>
    </rPh>
    <rPh sb="113" eb="115">
      <t>ゾウカ</t>
    </rPh>
    <rPh sb="120" eb="122">
      <t>ミコ</t>
    </rPh>
    <rPh sb="226" eb="227">
      <t>トウ</t>
    </rPh>
    <rPh sb="227" eb="229">
      <t>スイドウ</t>
    </rPh>
    <rPh sb="229" eb="231">
      <t>ジギョウ</t>
    </rPh>
    <rPh sb="233" eb="235">
      <t>ショウライ</t>
    </rPh>
    <rPh sb="240" eb="243">
      <t>アンテイテキ</t>
    </rPh>
    <rPh sb="244" eb="246">
      <t>ジギョウ</t>
    </rPh>
    <rPh sb="247" eb="249">
      <t>ケイゾク</t>
    </rPh>
    <rPh sb="258" eb="260">
      <t>ヘイセイ</t>
    </rPh>
    <rPh sb="262" eb="264">
      <t>ネンド</t>
    </rPh>
    <rPh sb="265" eb="267">
      <t>コウシン</t>
    </rPh>
    <rPh sb="269" eb="271">
      <t>キホン</t>
    </rPh>
    <rPh sb="271" eb="273">
      <t>ケイカク</t>
    </rPh>
    <rPh sb="274" eb="275">
      <t>モト</t>
    </rPh>
    <rPh sb="281" eb="283">
      <t>コンゴ</t>
    </rPh>
    <rPh sb="283" eb="285">
      <t>ジッシ</t>
    </rPh>
    <rPh sb="285" eb="287">
      <t>ヨテイ</t>
    </rPh>
    <rPh sb="299" eb="301">
      <t>ケイエイ</t>
    </rPh>
    <rPh sb="301" eb="303">
      <t>センリャク</t>
    </rPh>
    <rPh sb="304" eb="306">
      <t>ハンエイ</t>
    </rPh>
    <rPh sb="312" eb="314">
      <t>ケンゼン</t>
    </rPh>
    <rPh sb="315" eb="318">
      <t>コウリツテキ</t>
    </rPh>
    <rPh sb="319" eb="321">
      <t>キギョウ</t>
    </rPh>
    <rPh sb="321" eb="323">
      <t>ウンエイ</t>
    </rPh>
    <rPh sb="324" eb="325">
      <t>ト</t>
    </rPh>
    <rPh sb="326" eb="327">
      <t>ク</t>
    </rPh>
    <phoneticPr fontId="4"/>
  </si>
  <si>
    <t>経常損益における収益面においては、給水人口減少により一般家庭使用水量が減少する一方、事業系需要家の水量が伸びてきているため給水収益が増加している。それに伴い、これまで類似団体平均を大きく下回っていた料金回収率が100％に近づいてきているが、依然給水に係る費用を料金収入で賄うことができていない。一般会計からの繰入額を見直しつつ、適正な料金について検討する必要がある。　　　　　　　　　　　　　　　　　　　　　　　　　　　　　　　　　　　　　　　　　　　　　　　　　　　　　　　　　　　　　　　　　　　　　　　　　　　　　　　　　　　　　　　　　　　　　　　　　　　　　　　　　　　　　　　　　　　　　効率性については、使用水量が増えていることにより施設利用率が高くなっているが、有収率は類似団体平均及び全国平均を下回っている。近年、漏水が多く発生している箇所を優先的に管路更新を進めているが、今後も引き続き計画的に老朽管更新等を進めていくことで、有収率の改善を図りたい。</t>
    <rPh sb="0" eb="2">
      <t>ケイジョウ</t>
    </rPh>
    <rPh sb="2" eb="4">
      <t>ソンエキ</t>
    </rPh>
    <rPh sb="17" eb="19">
      <t>キュウスイ</t>
    </rPh>
    <rPh sb="19" eb="21">
      <t>ジンコウ</t>
    </rPh>
    <rPh sb="21" eb="23">
      <t>ゲンショウ</t>
    </rPh>
    <rPh sb="26" eb="28">
      <t>イッパン</t>
    </rPh>
    <rPh sb="28" eb="30">
      <t>カテイ</t>
    </rPh>
    <rPh sb="30" eb="32">
      <t>シヨウ</t>
    </rPh>
    <rPh sb="32" eb="34">
      <t>スイリョウ</t>
    </rPh>
    <rPh sb="35" eb="37">
      <t>ゲンショウ</t>
    </rPh>
    <rPh sb="39" eb="41">
      <t>イッポウ</t>
    </rPh>
    <rPh sb="42" eb="45">
      <t>ジギョウケイ</t>
    </rPh>
    <rPh sb="45" eb="48">
      <t>ジュヨウカ</t>
    </rPh>
    <rPh sb="49" eb="51">
      <t>スイリョウ</t>
    </rPh>
    <rPh sb="52" eb="53">
      <t>ノ</t>
    </rPh>
    <rPh sb="61" eb="63">
      <t>キュウスイ</t>
    </rPh>
    <rPh sb="63" eb="65">
      <t>シュウエキ</t>
    </rPh>
    <rPh sb="66" eb="68">
      <t>ゾウカ</t>
    </rPh>
    <rPh sb="76" eb="77">
      <t>トモナ</t>
    </rPh>
    <rPh sb="83" eb="85">
      <t>ルイジ</t>
    </rPh>
    <rPh sb="85" eb="87">
      <t>ダンタイ</t>
    </rPh>
    <rPh sb="99" eb="101">
      <t>リョウキン</t>
    </rPh>
    <rPh sb="101" eb="104">
      <t>カイシュウリツ</t>
    </rPh>
    <rPh sb="110" eb="111">
      <t>チカ</t>
    </rPh>
    <rPh sb="120" eb="122">
      <t>イゼン</t>
    </rPh>
    <rPh sb="122" eb="124">
      <t>キュウスイ</t>
    </rPh>
    <rPh sb="125" eb="126">
      <t>カカ</t>
    </rPh>
    <rPh sb="127" eb="129">
      <t>ヒヨウ</t>
    </rPh>
    <rPh sb="130" eb="132">
      <t>リョウキン</t>
    </rPh>
    <rPh sb="132" eb="134">
      <t>シュウニュウ</t>
    </rPh>
    <rPh sb="135" eb="136">
      <t>マカナ</t>
    </rPh>
    <rPh sb="147" eb="149">
      <t>イッパン</t>
    </rPh>
    <rPh sb="149" eb="151">
      <t>カイケイ</t>
    </rPh>
    <rPh sb="154" eb="156">
      <t>クリイレ</t>
    </rPh>
    <rPh sb="156" eb="157">
      <t>ガク</t>
    </rPh>
    <rPh sb="158" eb="160">
      <t>ミナオ</t>
    </rPh>
    <rPh sb="164" eb="166">
      <t>テキセイ</t>
    </rPh>
    <rPh sb="167" eb="169">
      <t>リョウキン</t>
    </rPh>
    <rPh sb="173" eb="175">
      <t>ケントウ</t>
    </rPh>
    <rPh sb="177" eb="179">
      <t>ヒツヨウ</t>
    </rPh>
    <rPh sb="300" eb="303">
      <t>コウリツセイ</t>
    </rPh>
    <rPh sb="309" eb="311">
      <t>シヨウ</t>
    </rPh>
    <rPh sb="311" eb="313">
      <t>スイリョウ</t>
    </rPh>
    <rPh sb="314" eb="315">
      <t>フ</t>
    </rPh>
    <rPh sb="324" eb="326">
      <t>シセツ</t>
    </rPh>
    <rPh sb="326" eb="329">
      <t>リヨウリツ</t>
    </rPh>
    <rPh sb="330" eb="331">
      <t>タカ</t>
    </rPh>
    <rPh sb="339" eb="341">
      <t>ユウシュウ</t>
    </rPh>
    <rPh sb="341" eb="342">
      <t>リツ</t>
    </rPh>
    <rPh sb="343" eb="345">
      <t>ルイジ</t>
    </rPh>
    <rPh sb="345" eb="347">
      <t>ダンタイ</t>
    </rPh>
    <rPh sb="349" eb="350">
      <t>オヨ</t>
    </rPh>
    <rPh sb="351" eb="353">
      <t>ゼンコク</t>
    </rPh>
    <rPh sb="353" eb="355">
      <t>ヘイキン</t>
    </rPh>
    <rPh sb="356" eb="358">
      <t>シタマワ</t>
    </rPh>
    <rPh sb="363" eb="365">
      <t>キンネン</t>
    </rPh>
    <rPh sb="366" eb="368">
      <t>ロウスイ</t>
    </rPh>
    <rPh sb="369" eb="370">
      <t>オオ</t>
    </rPh>
    <rPh sb="371" eb="373">
      <t>ハッセイ</t>
    </rPh>
    <rPh sb="377" eb="379">
      <t>カショ</t>
    </rPh>
    <rPh sb="380" eb="383">
      <t>ユウセンテキ</t>
    </rPh>
    <rPh sb="384" eb="386">
      <t>カンロ</t>
    </rPh>
    <rPh sb="386" eb="388">
      <t>コウシン</t>
    </rPh>
    <rPh sb="389" eb="390">
      <t>スス</t>
    </rPh>
    <rPh sb="396" eb="398">
      <t>コンゴ</t>
    </rPh>
    <rPh sb="399" eb="400">
      <t>ヒ</t>
    </rPh>
    <rPh sb="401" eb="402">
      <t>ツヅ</t>
    </rPh>
    <rPh sb="403" eb="406">
      <t>ケイカクテキ</t>
    </rPh>
    <rPh sb="407" eb="410">
      <t>ロウキュウカン</t>
    </rPh>
    <rPh sb="410" eb="412">
      <t>コウシン</t>
    </rPh>
    <rPh sb="412" eb="413">
      <t>トウ</t>
    </rPh>
    <rPh sb="414" eb="415">
      <t>スス</t>
    </rPh>
    <rPh sb="423" eb="425">
      <t>ユウシュウ</t>
    </rPh>
    <rPh sb="425" eb="426">
      <t>リツ</t>
    </rPh>
    <rPh sb="427" eb="429">
      <t>カイゼン</t>
    </rPh>
    <rPh sb="430" eb="43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</si>
</sst>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3.16</c:v>
                </c:pt>
                <c:pt idx="1">
                  <c:v>2.17</c:v>
                </c:pt>
                <c:pt idx="2">
                  <c:v>1.71</c:v>
                </c:pt>
                <c:pt idx="3">
                  <c:v>0.79</c:v>
                </c:pt>
                <c:pt idx="4">
                  <c:v>0.79</c:v>
                </c:pt>
              </c:numCache>
            </c:numRef>
          </c:val>
        </c:ser>
        <c:dLbls>
          <c:showLegendKey val="0"/>
          <c:showVal val="0"/>
          <c:showCatName val="0"/>
          <c:showSerName val="0"/>
          <c:showPercent val="0"/>
          <c:showBubbleSize val="0"/>
        </c:dLbls>
        <c:gapWidth val="150"/>
        <c:axId val="199045592"/>
        <c:axId val="1990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99045592"/>
        <c:axId val="199045984"/>
      </c:lineChart>
      <c:dateAx>
        <c:axId val="199045592"/>
        <c:scaling>
          <c:orientation val="minMax"/>
        </c:scaling>
        <c:delete val="1"/>
        <c:axPos val="b"/>
        <c:numFmt formatCode="ge" sourceLinked="1"/>
        <c:majorTickMark val="none"/>
        <c:minorTickMark val="none"/>
        <c:tickLblPos val="none"/>
        <c:crossAx val="199045984"/>
        <c:crosses val="autoZero"/>
        <c:auto val="1"/>
        <c:lblOffset val="100"/>
        <c:baseTimeUnit val="years"/>
      </c:dateAx>
      <c:valAx>
        <c:axId val="1990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4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62.03</c:v>
                </c:pt>
                <c:pt idx="1">
                  <c:v>64.33</c:v>
                </c:pt>
                <c:pt idx="2">
                  <c:v>61.13</c:v>
                </c:pt>
                <c:pt idx="3">
                  <c:v>61.32</c:v>
                </c:pt>
                <c:pt idx="4">
                  <c:v>66.010000000000005</c:v>
                </c:pt>
              </c:numCache>
            </c:numRef>
          </c:val>
        </c:ser>
        <c:dLbls>
          <c:showLegendKey val="0"/>
          <c:showVal val="0"/>
          <c:showCatName val="0"/>
          <c:showSerName val="0"/>
          <c:showPercent val="0"/>
          <c:showBubbleSize val="0"/>
        </c:dLbls>
        <c:gapWidth val="150"/>
        <c:axId val="420758616"/>
        <c:axId val="4207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420758616"/>
        <c:axId val="420759008"/>
      </c:lineChart>
      <c:dateAx>
        <c:axId val="420758616"/>
        <c:scaling>
          <c:orientation val="minMax"/>
        </c:scaling>
        <c:delete val="1"/>
        <c:axPos val="b"/>
        <c:numFmt formatCode="ge" sourceLinked="1"/>
        <c:majorTickMark val="none"/>
        <c:minorTickMark val="none"/>
        <c:tickLblPos val="none"/>
        <c:crossAx val="420759008"/>
        <c:crosses val="autoZero"/>
        <c:auto val="1"/>
        <c:lblOffset val="100"/>
        <c:baseTimeUnit val="years"/>
      </c:dateAx>
      <c:valAx>
        <c:axId val="4207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75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80.36</c:v>
                </c:pt>
                <c:pt idx="1">
                  <c:v>81.72</c:v>
                </c:pt>
                <c:pt idx="2">
                  <c:v>84.75</c:v>
                </c:pt>
                <c:pt idx="3">
                  <c:v>82.39</c:v>
                </c:pt>
                <c:pt idx="4">
                  <c:v>81.86</c:v>
                </c:pt>
              </c:numCache>
            </c:numRef>
          </c:val>
        </c:ser>
        <c:dLbls>
          <c:showLegendKey val="0"/>
          <c:showVal val="0"/>
          <c:showCatName val="0"/>
          <c:showSerName val="0"/>
          <c:showPercent val="0"/>
          <c:showBubbleSize val="0"/>
        </c:dLbls>
        <c:gapWidth val="150"/>
        <c:axId val="420760184"/>
        <c:axId val="4207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420760184"/>
        <c:axId val="420760576"/>
      </c:lineChart>
      <c:dateAx>
        <c:axId val="420760184"/>
        <c:scaling>
          <c:orientation val="minMax"/>
        </c:scaling>
        <c:delete val="1"/>
        <c:axPos val="b"/>
        <c:numFmt formatCode="ge" sourceLinked="1"/>
        <c:majorTickMark val="none"/>
        <c:minorTickMark val="none"/>
        <c:tickLblPos val="none"/>
        <c:crossAx val="420760576"/>
        <c:crosses val="autoZero"/>
        <c:auto val="1"/>
        <c:lblOffset val="100"/>
        <c:baseTimeUnit val="years"/>
      </c:dateAx>
      <c:valAx>
        <c:axId val="4207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76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97.44</c:v>
                </c:pt>
                <c:pt idx="1">
                  <c:v>98.71</c:v>
                </c:pt>
                <c:pt idx="2">
                  <c:v>107.21</c:v>
                </c:pt>
                <c:pt idx="3">
                  <c:v>105.7</c:v>
                </c:pt>
                <c:pt idx="4">
                  <c:v>112</c:v>
                </c:pt>
              </c:numCache>
            </c:numRef>
          </c:val>
        </c:ser>
        <c:dLbls>
          <c:showLegendKey val="0"/>
          <c:showVal val="0"/>
          <c:showCatName val="0"/>
          <c:showSerName val="0"/>
          <c:showPercent val="0"/>
          <c:showBubbleSize val="0"/>
        </c:dLbls>
        <c:gapWidth val="150"/>
        <c:axId val="420229384"/>
        <c:axId val="42022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420229384"/>
        <c:axId val="420229776"/>
      </c:lineChart>
      <c:dateAx>
        <c:axId val="420229384"/>
        <c:scaling>
          <c:orientation val="minMax"/>
        </c:scaling>
        <c:delete val="1"/>
        <c:axPos val="b"/>
        <c:numFmt formatCode="ge" sourceLinked="1"/>
        <c:majorTickMark val="none"/>
        <c:minorTickMark val="none"/>
        <c:tickLblPos val="none"/>
        <c:crossAx val="420229776"/>
        <c:crosses val="autoZero"/>
        <c:auto val="1"/>
        <c:lblOffset val="100"/>
        <c:baseTimeUnit val="years"/>
      </c:dateAx>
      <c:valAx>
        <c:axId val="420229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22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39.049999999999997</c:v>
                </c:pt>
                <c:pt idx="1">
                  <c:v>37.909999999999997</c:v>
                </c:pt>
                <c:pt idx="2">
                  <c:v>41.39</c:v>
                </c:pt>
                <c:pt idx="3">
                  <c:v>42.32</c:v>
                </c:pt>
                <c:pt idx="4">
                  <c:v>41.46</c:v>
                </c:pt>
              </c:numCache>
            </c:numRef>
          </c:val>
        </c:ser>
        <c:dLbls>
          <c:showLegendKey val="0"/>
          <c:showVal val="0"/>
          <c:showCatName val="0"/>
          <c:showSerName val="0"/>
          <c:showPercent val="0"/>
          <c:showBubbleSize val="0"/>
        </c:dLbls>
        <c:gapWidth val="150"/>
        <c:axId val="420230952"/>
        <c:axId val="42023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420230952"/>
        <c:axId val="420231344"/>
      </c:lineChart>
      <c:dateAx>
        <c:axId val="420230952"/>
        <c:scaling>
          <c:orientation val="minMax"/>
        </c:scaling>
        <c:delete val="1"/>
        <c:axPos val="b"/>
        <c:numFmt formatCode="ge" sourceLinked="1"/>
        <c:majorTickMark val="none"/>
        <c:minorTickMark val="none"/>
        <c:tickLblPos val="none"/>
        <c:crossAx val="420231344"/>
        <c:crosses val="autoZero"/>
        <c:auto val="1"/>
        <c:lblOffset val="100"/>
        <c:baseTimeUnit val="years"/>
      </c:dateAx>
      <c:valAx>
        <c:axId val="42023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23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5.0599999999999996</c:v>
                </c:pt>
                <c:pt idx="1">
                  <c:v>10.61</c:v>
                </c:pt>
                <c:pt idx="2">
                  <c:v>11.87</c:v>
                </c:pt>
                <c:pt idx="3">
                  <c:v>0.65</c:v>
                </c:pt>
                <c:pt idx="4">
                  <c:v>0.65</c:v>
                </c:pt>
              </c:numCache>
            </c:numRef>
          </c:val>
        </c:ser>
        <c:dLbls>
          <c:showLegendKey val="0"/>
          <c:showVal val="0"/>
          <c:showCatName val="0"/>
          <c:showSerName val="0"/>
          <c:showPercent val="0"/>
          <c:showBubbleSize val="0"/>
        </c:dLbls>
        <c:gapWidth val="150"/>
        <c:axId val="420232520"/>
        <c:axId val="42039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420232520"/>
        <c:axId val="420398232"/>
      </c:lineChart>
      <c:dateAx>
        <c:axId val="420232520"/>
        <c:scaling>
          <c:orientation val="minMax"/>
        </c:scaling>
        <c:delete val="1"/>
        <c:axPos val="b"/>
        <c:numFmt formatCode="ge" sourceLinked="1"/>
        <c:majorTickMark val="none"/>
        <c:minorTickMark val="none"/>
        <c:tickLblPos val="none"/>
        <c:crossAx val="420398232"/>
        <c:crosses val="autoZero"/>
        <c:auto val="1"/>
        <c:lblOffset val="100"/>
        <c:baseTimeUnit val="years"/>
      </c:dateAx>
      <c:valAx>
        <c:axId val="42039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23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1.58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20400976"/>
        <c:axId val="42040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420400976"/>
        <c:axId val="420401368"/>
      </c:lineChart>
      <c:dateAx>
        <c:axId val="420400976"/>
        <c:scaling>
          <c:orientation val="minMax"/>
        </c:scaling>
        <c:delete val="1"/>
        <c:axPos val="b"/>
        <c:numFmt formatCode="ge" sourceLinked="1"/>
        <c:majorTickMark val="none"/>
        <c:minorTickMark val="none"/>
        <c:tickLblPos val="none"/>
        <c:crossAx val="420401368"/>
        <c:crosses val="autoZero"/>
        <c:auto val="1"/>
        <c:lblOffset val="100"/>
        <c:baseTimeUnit val="years"/>
      </c:dateAx>
      <c:valAx>
        <c:axId val="420401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40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546.71</c:v>
                </c:pt>
                <c:pt idx="1">
                  <c:v>532.22</c:v>
                </c:pt>
                <c:pt idx="2">
                  <c:v>399.51</c:v>
                </c:pt>
                <c:pt idx="3">
                  <c:v>468.16</c:v>
                </c:pt>
                <c:pt idx="4">
                  <c:v>442.31</c:v>
                </c:pt>
              </c:numCache>
            </c:numRef>
          </c:val>
        </c:ser>
        <c:dLbls>
          <c:showLegendKey val="0"/>
          <c:showVal val="0"/>
          <c:showCatName val="0"/>
          <c:showSerName val="0"/>
          <c:showPercent val="0"/>
          <c:showBubbleSize val="0"/>
        </c:dLbls>
        <c:gapWidth val="150"/>
        <c:axId val="420400584"/>
        <c:axId val="42040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420400584"/>
        <c:axId val="420400192"/>
      </c:lineChart>
      <c:dateAx>
        <c:axId val="420400584"/>
        <c:scaling>
          <c:orientation val="minMax"/>
        </c:scaling>
        <c:delete val="1"/>
        <c:axPos val="b"/>
        <c:numFmt formatCode="ge" sourceLinked="1"/>
        <c:majorTickMark val="none"/>
        <c:minorTickMark val="none"/>
        <c:tickLblPos val="none"/>
        <c:crossAx val="420400192"/>
        <c:crosses val="autoZero"/>
        <c:auto val="1"/>
        <c:lblOffset val="100"/>
        <c:baseTimeUnit val="years"/>
      </c:dateAx>
      <c:valAx>
        <c:axId val="420400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40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255.08</c:v>
                </c:pt>
                <c:pt idx="1">
                  <c:v>252.51</c:v>
                </c:pt>
                <c:pt idx="2">
                  <c:v>281.55</c:v>
                </c:pt>
                <c:pt idx="3">
                  <c:v>305.92</c:v>
                </c:pt>
                <c:pt idx="4">
                  <c:v>295.75</c:v>
                </c:pt>
              </c:numCache>
            </c:numRef>
          </c:val>
        </c:ser>
        <c:dLbls>
          <c:showLegendKey val="0"/>
          <c:showVal val="0"/>
          <c:showCatName val="0"/>
          <c:showSerName val="0"/>
          <c:showPercent val="0"/>
          <c:showBubbleSize val="0"/>
        </c:dLbls>
        <c:gapWidth val="150"/>
        <c:axId val="420491536"/>
        <c:axId val="42049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420491536"/>
        <c:axId val="420491928"/>
      </c:lineChart>
      <c:dateAx>
        <c:axId val="420491536"/>
        <c:scaling>
          <c:orientation val="minMax"/>
        </c:scaling>
        <c:delete val="1"/>
        <c:axPos val="b"/>
        <c:numFmt formatCode="ge" sourceLinked="1"/>
        <c:majorTickMark val="none"/>
        <c:minorTickMark val="none"/>
        <c:tickLblPos val="none"/>
        <c:crossAx val="420491928"/>
        <c:crosses val="autoZero"/>
        <c:auto val="1"/>
        <c:lblOffset val="100"/>
        <c:baseTimeUnit val="years"/>
      </c:dateAx>
      <c:valAx>
        <c:axId val="420491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49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86.57</c:v>
                </c:pt>
                <c:pt idx="1">
                  <c:v>86.88</c:v>
                </c:pt>
                <c:pt idx="2">
                  <c:v>93.4</c:v>
                </c:pt>
                <c:pt idx="3">
                  <c:v>91.15</c:v>
                </c:pt>
                <c:pt idx="4">
                  <c:v>98.13</c:v>
                </c:pt>
              </c:numCache>
            </c:numRef>
          </c:val>
        </c:ser>
        <c:dLbls>
          <c:showLegendKey val="0"/>
          <c:showVal val="0"/>
          <c:showCatName val="0"/>
          <c:showSerName val="0"/>
          <c:showPercent val="0"/>
          <c:showBubbleSize val="0"/>
        </c:dLbls>
        <c:gapWidth val="150"/>
        <c:axId val="420493104"/>
        <c:axId val="42049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420493104"/>
        <c:axId val="420493496"/>
      </c:lineChart>
      <c:dateAx>
        <c:axId val="420493104"/>
        <c:scaling>
          <c:orientation val="minMax"/>
        </c:scaling>
        <c:delete val="1"/>
        <c:axPos val="b"/>
        <c:numFmt formatCode="ge" sourceLinked="1"/>
        <c:majorTickMark val="none"/>
        <c:minorTickMark val="none"/>
        <c:tickLblPos val="none"/>
        <c:crossAx val="420493496"/>
        <c:crosses val="autoZero"/>
        <c:auto val="1"/>
        <c:lblOffset val="100"/>
        <c:baseTimeUnit val="years"/>
      </c:dateAx>
      <c:valAx>
        <c:axId val="42049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49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124.66</c:v>
                </c:pt>
                <c:pt idx="1">
                  <c:v>123.42</c:v>
                </c:pt>
                <c:pt idx="2">
                  <c:v>115.68</c:v>
                </c:pt>
                <c:pt idx="3">
                  <c:v>119.22</c:v>
                </c:pt>
                <c:pt idx="4">
                  <c:v>109.05</c:v>
                </c:pt>
              </c:numCache>
            </c:numRef>
          </c:val>
        </c:ser>
        <c:dLbls>
          <c:showLegendKey val="0"/>
          <c:showVal val="0"/>
          <c:showCatName val="0"/>
          <c:showSerName val="0"/>
          <c:showPercent val="0"/>
          <c:showBubbleSize val="0"/>
        </c:dLbls>
        <c:gapWidth val="150"/>
        <c:axId val="420494672"/>
        <c:axId val="4207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420494672"/>
        <c:axId val="420757440"/>
      </c:lineChart>
      <c:dateAx>
        <c:axId val="420494672"/>
        <c:scaling>
          <c:orientation val="minMax"/>
        </c:scaling>
        <c:delete val="1"/>
        <c:axPos val="b"/>
        <c:numFmt formatCode="ge" sourceLinked="1"/>
        <c:majorTickMark val="none"/>
        <c:minorTickMark val="none"/>
        <c:tickLblPos val="none"/>
        <c:crossAx val="420757440"/>
        <c:crosses val="autoZero"/>
        <c:auto val="1"/>
        <c:lblOffset val="100"/>
        <c:baseTimeUnit val="years"/>
      </c:dateAx>
      <c:valAx>
        <c:axId val="4207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49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5" zoomScale="70" zoomScaleNormal="7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静岡県　森町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18813</v>
      </c>
      <c r="AM8" s="71"/>
      <c r="AN8" s="71"/>
      <c r="AO8" s="71"/>
      <c r="AP8" s="71"/>
      <c r="AQ8" s="71"/>
      <c r="AR8" s="71"/>
      <c r="AS8" s="71"/>
      <c r="AT8" s="67">
        <f>データ!$S$6</f>
        <v>133.91</v>
      </c>
      <c r="AU8" s="68"/>
      <c r="AV8" s="68"/>
      <c r="AW8" s="68"/>
      <c r="AX8" s="68"/>
      <c r="AY8" s="68"/>
      <c r="AZ8" s="68"/>
      <c r="BA8" s="68"/>
      <c r="BB8" s="70">
        <f>データ!$T$6</f>
        <v>140.49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73.64</v>
      </c>
      <c r="J10" s="68"/>
      <c r="K10" s="68"/>
      <c r="L10" s="68"/>
      <c r="M10" s="68"/>
      <c r="N10" s="68"/>
      <c r="O10" s="69"/>
      <c r="P10" s="70">
        <f>データ!$P$6</f>
        <v>88.7</v>
      </c>
      <c r="Q10" s="70"/>
      <c r="R10" s="70"/>
      <c r="S10" s="70"/>
      <c r="T10" s="70"/>
      <c r="U10" s="70"/>
      <c r="V10" s="70"/>
      <c r="W10" s="71">
        <f>データ!$Q$6</f>
        <v>2138</v>
      </c>
      <c r="X10" s="71"/>
      <c r="Y10" s="71"/>
      <c r="Z10" s="71"/>
      <c r="AA10" s="71"/>
      <c r="AB10" s="71"/>
      <c r="AC10" s="71"/>
      <c r="AD10" s="2"/>
      <c r="AE10" s="2"/>
      <c r="AF10" s="2"/>
      <c r="AG10" s="2"/>
      <c r="AH10" s="5"/>
      <c r="AI10" s="5"/>
      <c r="AJ10" s="5"/>
      <c r="AK10" s="5"/>
      <c r="AL10" s="71">
        <f>データ!$U$6</f>
        <v>16617</v>
      </c>
      <c r="AM10" s="71"/>
      <c r="AN10" s="71"/>
      <c r="AO10" s="71"/>
      <c r="AP10" s="71"/>
      <c r="AQ10" s="71"/>
      <c r="AR10" s="71"/>
      <c r="AS10" s="71"/>
      <c r="AT10" s="67">
        <f>データ!$V$6</f>
        <v>29.2</v>
      </c>
      <c r="AU10" s="68"/>
      <c r="AV10" s="68"/>
      <c r="AW10" s="68"/>
      <c r="AX10" s="68"/>
      <c r="AY10" s="68"/>
      <c r="AZ10" s="68"/>
      <c r="BA10" s="68"/>
      <c r="BB10" s="70">
        <f>データ!$W$6</f>
        <v>569.08000000000004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224618</v>
      </c>
      <c r="D6" s="34">
        <f t="shared" si="3"/>
        <v>46</v>
      </c>
      <c r="E6" s="34">
        <f t="shared" si="3"/>
        <v>1</v>
      </c>
      <c r="F6" s="34">
        <f t="shared" si="3"/>
        <v>0</v>
      </c>
      <c r="G6" s="34">
        <f t="shared" si="3"/>
        <v>1</v>
      </c>
      <c r="H6" s="34" t="str">
        <f t="shared" si="3"/>
        <v>静岡県　森町</v>
      </c>
      <c r="I6" s="34" t="str">
        <f t="shared" si="3"/>
        <v>法適用</v>
      </c>
      <c r="J6" s="34" t="str">
        <f t="shared" si="3"/>
        <v>水道事業</v>
      </c>
      <c r="K6" s="34" t="str">
        <f t="shared" si="3"/>
        <v>末端給水事業</v>
      </c>
      <c r="L6" s="34" t="str">
        <f t="shared" si="3"/>
        <v>A6</v>
      </c>
      <c r="M6" s="34">
        <f t="shared" si="3"/>
        <v>0</v>
      </c>
      <c r="N6" s="35" t="str">
        <f t="shared" si="3"/>
        <v>-</v>
      </c>
      <c r="O6" s="35">
        <f t="shared" si="3"/>
        <v>73.64</v>
      </c>
      <c r="P6" s="35">
        <f t="shared" si="3"/>
        <v>88.7</v>
      </c>
      <c r="Q6" s="35">
        <f t="shared" si="3"/>
        <v>2138</v>
      </c>
      <c r="R6" s="35">
        <f t="shared" si="3"/>
        <v>18813</v>
      </c>
      <c r="S6" s="35">
        <f t="shared" si="3"/>
        <v>133.91</v>
      </c>
      <c r="T6" s="35">
        <f t="shared" si="3"/>
        <v>140.49</v>
      </c>
      <c r="U6" s="35">
        <f t="shared" si="3"/>
        <v>16617</v>
      </c>
      <c r="V6" s="35">
        <f t="shared" si="3"/>
        <v>29.2</v>
      </c>
      <c r="W6" s="35">
        <f t="shared" si="3"/>
        <v>569.08000000000004</v>
      </c>
      <c r="X6" s="36">
        <f>IF(X7="",NA(),X7)</f>
        <v>97.44</v>
      </c>
      <c r="Y6" s="36">
        <f t="shared" ref="Y6:AG6" si="4">IF(Y7="",NA(),Y7)</f>
        <v>98.71</v>
      </c>
      <c r="Z6" s="36">
        <f t="shared" si="4"/>
        <v>107.21</v>
      </c>
      <c r="AA6" s="36">
        <f t="shared" si="4"/>
        <v>105.7</v>
      </c>
      <c r="AB6" s="36">
        <f t="shared" si="4"/>
        <v>112</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6">
        <f t="shared" ref="AJ6:AR6" si="5">IF(AJ7="",NA(),AJ7)</f>
        <v>1.58</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546.71</v>
      </c>
      <c r="AU6" s="36">
        <f t="shared" ref="AU6:BC6" si="6">IF(AU7="",NA(),AU7)</f>
        <v>532.22</v>
      </c>
      <c r="AV6" s="36">
        <f t="shared" si="6"/>
        <v>399.51</v>
      </c>
      <c r="AW6" s="36">
        <f t="shared" si="6"/>
        <v>468.16</v>
      </c>
      <c r="AX6" s="36">
        <f t="shared" si="6"/>
        <v>442.31</v>
      </c>
      <c r="AY6" s="36">
        <f t="shared" si="6"/>
        <v>915.5</v>
      </c>
      <c r="AZ6" s="36">
        <f t="shared" si="6"/>
        <v>963.24</v>
      </c>
      <c r="BA6" s="36">
        <f t="shared" si="6"/>
        <v>381.53</v>
      </c>
      <c r="BB6" s="36">
        <f t="shared" si="6"/>
        <v>391.54</v>
      </c>
      <c r="BC6" s="36">
        <f t="shared" si="6"/>
        <v>384.34</v>
      </c>
      <c r="BD6" s="35" t="str">
        <f>IF(BD7="","",IF(BD7="-","【-】","【"&amp;SUBSTITUTE(TEXT(BD7,"#,##0.00"),"-","△")&amp;"】"))</f>
        <v>【262.87】</v>
      </c>
      <c r="BE6" s="36">
        <f>IF(BE7="",NA(),BE7)</f>
        <v>255.08</v>
      </c>
      <c r="BF6" s="36">
        <f t="shared" ref="BF6:BN6" si="7">IF(BF7="",NA(),BF7)</f>
        <v>252.51</v>
      </c>
      <c r="BG6" s="36">
        <f t="shared" si="7"/>
        <v>281.55</v>
      </c>
      <c r="BH6" s="36">
        <f t="shared" si="7"/>
        <v>305.92</v>
      </c>
      <c r="BI6" s="36">
        <f t="shared" si="7"/>
        <v>295.75</v>
      </c>
      <c r="BJ6" s="36">
        <f t="shared" si="7"/>
        <v>404.78</v>
      </c>
      <c r="BK6" s="36">
        <f t="shared" si="7"/>
        <v>400.38</v>
      </c>
      <c r="BL6" s="36">
        <f t="shared" si="7"/>
        <v>393.27</v>
      </c>
      <c r="BM6" s="36">
        <f t="shared" si="7"/>
        <v>386.97</v>
      </c>
      <c r="BN6" s="36">
        <f t="shared" si="7"/>
        <v>380.58</v>
      </c>
      <c r="BO6" s="35" t="str">
        <f>IF(BO7="","",IF(BO7="-","【-】","【"&amp;SUBSTITUTE(TEXT(BO7,"#,##0.00"),"-","△")&amp;"】"))</f>
        <v>【270.87】</v>
      </c>
      <c r="BP6" s="36">
        <f>IF(BP7="",NA(),BP7)</f>
        <v>86.57</v>
      </c>
      <c r="BQ6" s="36">
        <f t="shared" ref="BQ6:BY6" si="8">IF(BQ7="",NA(),BQ7)</f>
        <v>86.88</v>
      </c>
      <c r="BR6" s="36">
        <f t="shared" si="8"/>
        <v>93.4</v>
      </c>
      <c r="BS6" s="36">
        <f t="shared" si="8"/>
        <v>91.15</v>
      </c>
      <c r="BT6" s="36">
        <f t="shared" si="8"/>
        <v>98.13</v>
      </c>
      <c r="BU6" s="36">
        <f t="shared" si="8"/>
        <v>98.07</v>
      </c>
      <c r="BV6" s="36">
        <f t="shared" si="8"/>
        <v>96.56</v>
      </c>
      <c r="BW6" s="36">
        <f t="shared" si="8"/>
        <v>100.47</v>
      </c>
      <c r="BX6" s="36">
        <f t="shared" si="8"/>
        <v>101.72</v>
      </c>
      <c r="BY6" s="36">
        <f t="shared" si="8"/>
        <v>102.38</v>
      </c>
      <c r="BZ6" s="35" t="str">
        <f>IF(BZ7="","",IF(BZ7="-","【-】","【"&amp;SUBSTITUTE(TEXT(BZ7,"#,##0.00"),"-","△")&amp;"】"))</f>
        <v>【105.59】</v>
      </c>
      <c r="CA6" s="36">
        <f>IF(CA7="",NA(),CA7)</f>
        <v>124.66</v>
      </c>
      <c r="CB6" s="36">
        <f t="shared" ref="CB6:CJ6" si="9">IF(CB7="",NA(),CB7)</f>
        <v>123.42</v>
      </c>
      <c r="CC6" s="36">
        <f t="shared" si="9"/>
        <v>115.68</v>
      </c>
      <c r="CD6" s="36">
        <f t="shared" si="9"/>
        <v>119.22</v>
      </c>
      <c r="CE6" s="36">
        <f t="shared" si="9"/>
        <v>109.05</v>
      </c>
      <c r="CF6" s="36">
        <f t="shared" si="9"/>
        <v>172.26</v>
      </c>
      <c r="CG6" s="36">
        <f t="shared" si="9"/>
        <v>177.14</v>
      </c>
      <c r="CH6" s="36">
        <f t="shared" si="9"/>
        <v>169.82</v>
      </c>
      <c r="CI6" s="36">
        <f t="shared" si="9"/>
        <v>168.2</v>
      </c>
      <c r="CJ6" s="36">
        <f t="shared" si="9"/>
        <v>168.67</v>
      </c>
      <c r="CK6" s="35" t="str">
        <f>IF(CK7="","",IF(CK7="-","【-】","【"&amp;SUBSTITUTE(TEXT(CK7,"#,##0.00"),"-","△")&amp;"】"))</f>
        <v>【163.27】</v>
      </c>
      <c r="CL6" s="36">
        <f>IF(CL7="",NA(),CL7)</f>
        <v>62.03</v>
      </c>
      <c r="CM6" s="36">
        <f t="shared" ref="CM6:CU6" si="10">IF(CM7="",NA(),CM7)</f>
        <v>64.33</v>
      </c>
      <c r="CN6" s="36">
        <f t="shared" si="10"/>
        <v>61.13</v>
      </c>
      <c r="CO6" s="36">
        <f t="shared" si="10"/>
        <v>61.32</v>
      </c>
      <c r="CP6" s="36">
        <f t="shared" si="10"/>
        <v>66.010000000000005</v>
      </c>
      <c r="CQ6" s="36">
        <f t="shared" si="10"/>
        <v>55.68</v>
      </c>
      <c r="CR6" s="36">
        <f t="shared" si="10"/>
        <v>55.64</v>
      </c>
      <c r="CS6" s="36">
        <f t="shared" si="10"/>
        <v>55.13</v>
      </c>
      <c r="CT6" s="36">
        <f t="shared" si="10"/>
        <v>54.77</v>
      </c>
      <c r="CU6" s="36">
        <f t="shared" si="10"/>
        <v>54.92</v>
      </c>
      <c r="CV6" s="35" t="str">
        <f>IF(CV7="","",IF(CV7="-","【-】","【"&amp;SUBSTITUTE(TEXT(CV7,"#,##0.00"),"-","△")&amp;"】"))</f>
        <v>【59.94】</v>
      </c>
      <c r="CW6" s="36">
        <f>IF(CW7="",NA(),CW7)</f>
        <v>80.36</v>
      </c>
      <c r="CX6" s="36">
        <f t="shared" ref="CX6:DF6" si="11">IF(CX7="",NA(),CX7)</f>
        <v>81.72</v>
      </c>
      <c r="CY6" s="36">
        <f t="shared" si="11"/>
        <v>84.75</v>
      </c>
      <c r="CZ6" s="36">
        <f t="shared" si="11"/>
        <v>82.39</v>
      </c>
      <c r="DA6" s="36">
        <f t="shared" si="11"/>
        <v>81.86</v>
      </c>
      <c r="DB6" s="36">
        <f t="shared" si="11"/>
        <v>83.18</v>
      </c>
      <c r="DC6" s="36">
        <f t="shared" si="11"/>
        <v>83.09</v>
      </c>
      <c r="DD6" s="36">
        <f t="shared" si="11"/>
        <v>83</v>
      </c>
      <c r="DE6" s="36">
        <f t="shared" si="11"/>
        <v>82.89</v>
      </c>
      <c r="DF6" s="36">
        <f t="shared" si="11"/>
        <v>82.66</v>
      </c>
      <c r="DG6" s="35" t="str">
        <f>IF(DG7="","",IF(DG7="-","【-】","【"&amp;SUBSTITUTE(TEXT(DG7,"#,##0.00"),"-","△")&amp;"】"))</f>
        <v>【90.22】</v>
      </c>
      <c r="DH6" s="36">
        <f>IF(DH7="",NA(),DH7)</f>
        <v>39.049999999999997</v>
      </c>
      <c r="DI6" s="36">
        <f t="shared" ref="DI6:DQ6" si="12">IF(DI7="",NA(),DI7)</f>
        <v>37.909999999999997</v>
      </c>
      <c r="DJ6" s="36">
        <f t="shared" si="12"/>
        <v>41.39</v>
      </c>
      <c r="DK6" s="36">
        <f t="shared" si="12"/>
        <v>42.32</v>
      </c>
      <c r="DL6" s="36">
        <f t="shared" si="12"/>
        <v>41.46</v>
      </c>
      <c r="DM6" s="36">
        <f t="shared" si="12"/>
        <v>38.07</v>
      </c>
      <c r="DN6" s="36">
        <f t="shared" si="12"/>
        <v>39.06</v>
      </c>
      <c r="DO6" s="36">
        <f t="shared" si="12"/>
        <v>46.66</v>
      </c>
      <c r="DP6" s="36">
        <f t="shared" si="12"/>
        <v>47.46</v>
      </c>
      <c r="DQ6" s="36">
        <f t="shared" si="12"/>
        <v>48.49</v>
      </c>
      <c r="DR6" s="35" t="str">
        <f>IF(DR7="","",IF(DR7="-","【-】","【"&amp;SUBSTITUTE(TEXT(DR7,"#,##0.00"),"-","△")&amp;"】"))</f>
        <v>【47.91】</v>
      </c>
      <c r="DS6" s="36">
        <f>IF(DS7="",NA(),DS7)</f>
        <v>5.0599999999999996</v>
      </c>
      <c r="DT6" s="36">
        <f t="shared" ref="DT6:EB6" si="13">IF(DT7="",NA(),DT7)</f>
        <v>10.61</v>
      </c>
      <c r="DU6" s="36">
        <f t="shared" si="13"/>
        <v>11.87</v>
      </c>
      <c r="DV6" s="36">
        <f t="shared" si="13"/>
        <v>0.65</v>
      </c>
      <c r="DW6" s="36">
        <f t="shared" si="13"/>
        <v>0.65</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3.16</v>
      </c>
      <c r="EE6" s="36">
        <f t="shared" ref="EE6:EM6" si="14">IF(EE7="",NA(),EE7)</f>
        <v>2.17</v>
      </c>
      <c r="EF6" s="36">
        <f t="shared" si="14"/>
        <v>1.71</v>
      </c>
      <c r="EG6" s="36">
        <f t="shared" si="14"/>
        <v>0.79</v>
      </c>
      <c r="EH6" s="36">
        <f t="shared" si="14"/>
        <v>0.79</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224618</v>
      </c>
      <c r="D7" s="38">
        <v>46</v>
      </c>
      <c r="E7" s="38">
        <v>1</v>
      </c>
      <c r="F7" s="38">
        <v>0</v>
      </c>
      <c r="G7" s="38">
        <v>1</v>
      </c>
      <c r="H7" s="38" t="s">
        <v>105</v>
      </c>
      <c r="I7" s="38" t="s">
        <v>106</v>
      </c>
      <c r="J7" s="38" t="s">
        <v>107</v>
      </c>
      <c r="K7" s="38" t="s">
        <v>108</v>
      </c>
      <c r="L7" s="38" t="s">
        <v>109</v>
      </c>
      <c r="M7" s="38"/>
      <c r="N7" s="39" t="s">
        <v>110</v>
      </c>
      <c r="O7" s="39">
        <v>73.64</v>
      </c>
      <c r="P7" s="39">
        <v>88.7</v>
      </c>
      <c r="Q7" s="39">
        <v>2138</v>
      </c>
      <c r="R7" s="39">
        <v>18813</v>
      </c>
      <c r="S7" s="39">
        <v>133.91</v>
      </c>
      <c r="T7" s="39">
        <v>140.49</v>
      </c>
      <c r="U7" s="39">
        <v>16617</v>
      </c>
      <c r="V7" s="39">
        <v>29.2</v>
      </c>
      <c r="W7" s="39">
        <v>569.08000000000004</v>
      </c>
      <c r="X7" s="39">
        <v>97.44</v>
      </c>
      <c r="Y7" s="39">
        <v>98.71</v>
      </c>
      <c r="Z7" s="39">
        <v>107.21</v>
      </c>
      <c r="AA7" s="39">
        <v>105.7</v>
      </c>
      <c r="AB7" s="39">
        <v>112</v>
      </c>
      <c r="AC7" s="39">
        <v>107.57</v>
      </c>
      <c r="AD7" s="39">
        <v>106.55</v>
      </c>
      <c r="AE7" s="39">
        <v>110.01</v>
      </c>
      <c r="AF7" s="39">
        <v>111.21</v>
      </c>
      <c r="AG7" s="39">
        <v>111.71</v>
      </c>
      <c r="AH7" s="39">
        <v>114.35</v>
      </c>
      <c r="AI7" s="39">
        <v>0</v>
      </c>
      <c r="AJ7" s="39">
        <v>1.58</v>
      </c>
      <c r="AK7" s="39">
        <v>0</v>
      </c>
      <c r="AL7" s="39">
        <v>0</v>
      </c>
      <c r="AM7" s="39">
        <v>0</v>
      </c>
      <c r="AN7" s="39">
        <v>9.34</v>
      </c>
      <c r="AO7" s="39">
        <v>9.56</v>
      </c>
      <c r="AP7" s="39">
        <v>2.8</v>
      </c>
      <c r="AQ7" s="39">
        <v>1.93</v>
      </c>
      <c r="AR7" s="39">
        <v>1.72</v>
      </c>
      <c r="AS7" s="39">
        <v>0.79</v>
      </c>
      <c r="AT7" s="39">
        <v>546.71</v>
      </c>
      <c r="AU7" s="39">
        <v>532.22</v>
      </c>
      <c r="AV7" s="39">
        <v>399.51</v>
      </c>
      <c r="AW7" s="39">
        <v>468.16</v>
      </c>
      <c r="AX7" s="39">
        <v>442.31</v>
      </c>
      <c r="AY7" s="39">
        <v>915.5</v>
      </c>
      <c r="AZ7" s="39">
        <v>963.24</v>
      </c>
      <c r="BA7" s="39">
        <v>381.53</v>
      </c>
      <c r="BB7" s="39">
        <v>391.54</v>
      </c>
      <c r="BC7" s="39">
        <v>384.34</v>
      </c>
      <c r="BD7" s="39">
        <v>262.87</v>
      </c>
      <c r="BE7" s="39">
        <v>255.08</v>
      </c>
      <c r="BF7" s="39">
        <v>252.51</v>
      </c>
      <c r="BG7" s="39">
        <v>281.55</v>
      </c>
      <c r="BH7" s="39">
        <v>305.92</v>
      </c>
      <c r="BI7" s="39">
        <v>295.75</v>
      </c>
      <c r="BJ7" s="39">
        <v>404.78</v>
      </c>
      <c r="BK7" s="39">
        <v>400.38</v>
      </c>
      <c r="BL7" s="39">
        <v>393.27</v>
      </c>
      <c r="BM7" s="39">
        <v>386.97</v>
      </c>
      <c r="BN7" s="39">
        <v>380.58</v>
      </c>
      <c r="BO7" s="39">
        <v>270.87</v>
      </c>
      <c r="BP7" s="39">
        <v>86.57</v>
      </c>
      <c r="BQ7" s="39">
        <v>86.88</v>
      </c>
      <c r="BR7" s="39">
        <v>93.4</v>
      </c>
      <c r="BS7" s="39">
        <v>91.15</v>
      </c>
      <c r="BT7" s="39">
        <v>98.13</v>
      </c>
      <c r="BU7" s="39">
        <v>98.07</v>
      </c>
      <c r="BV7" s="39">
        <v>96.56</v>
      </c>
      <c r="BW7" s="39">
        <v>100.47</v>
      </c>
      <c r="BX7" s="39">
        <v>101.72</v>
      </c>
      <c r="BY7" s="39">
        <v>102.38</v>
      </c>
      <c r="BZ7" s="39">
        <v>105.59</v>
      </c>
      <c r="CA7" s="39">
        <v>124.66</v>
      </c>
      <c r="CB7" s="39">
        <v>123.42</v>
      </c>
      <c r="CC7" s="39">
        <v>115.68</v>
      </c>
      <c r="CD7" s="39">
        <v>119.22</v>
      </c>
      <c r="CE7" s="39">
        <v>109.05</v>
      </c>
      <c r="CF7" s="39">
        <v>172.26</v>
      </c>
      <c r="CG7" s="39">
        <v>177.14</v>
      </c>
      <c r="CH7" s="39">
        <v>169.82</v>
      </c>
      <c r="CI7" s="39">
        <v>168.2</v>
      </c>
      <c r="CJ7" s="39">
        <v>168.67</v>
      </c>
      <c r="CK7" s="39">
        <v>163.27000000000001</v>
      </c>
      <c r="CL7" s="39">
        <v>62.03</v>
      </c>
      <c r="CM7" s="39">
        <v>64.33</v>
      </c>
      <c r="CN7" s="39">
        <v>61.13</v>
      </c>
      <c r="CO7" s="39">
        <v>61.32</v>
      </c>
      <c r="CP7" s="39">
        <v>66.010000000000005</v>
      </c>
      <c r="CQ7" s="39">
        <v>55.68</v>
      </c>
      <c r="CR7" s="39">
        <v>55.64</v>
      </c>
      <c r="CS7" s="39">
        <v>55.13</v>
      </c>
      <c r="CT7" s="39">
        <v>54.77</v>
      </c>
      <c r="CU7" s="39">
        <v>54.92</v>
      </c>
      <c r="CV7" s="39">
        <v>59.94</v>
      </c>
      <c r="CW7" s="39">
        <v>80.36</v>
      </c>
      <c r="CX7" s="39">
        <v>81.72</v>
      </c>
      <c r="CY7" s="39">
        <v>84.75</v>
      </c>
      <c r="CZ7" s="39">
        <v>82.39</v>
      </c>
      <c r="DA7" s="39">
        <v>81.86</v>
      </c>
      <c r="DB7" s="39">
        <v>83.18</v>
      </c>
      <c r="DC7" s="39">
        <v>83.09</v>
      </c>
      <c r="DD7" s="39">
        <v>83</v>
      </c>
      <c r="DE7" s="39">
        <v>82.89</v>
      </c>
      <c r="DF7" s="39">
        <v>82.66</v>
      </c>
      <c r="DG7" s="39">
        <v>90.22</v>
      </c>
      <c r="DH7" s="39">
        <v>39.049999999999997</v>
      </c>
      <c r="DI7" s="39">
        <v>37.909999999999997</v>
      </c>
      <c r="DJ7" s="39">
        <v>41.39</v>
      </c>
      <c r="DK7" s="39">
        <v>42.32</v>
      </c>
      <c r="DL7" s="39">
        <v>41.46</v>
      </c>
      <c r="DM7" s="39">
        <v>38.07</v>
      </c>
      <c r="DN7" s="39">
        <v>39.06</v>
      </c>
      <c r="DO7" s="39">
        <v>46.66</v>
      </c>
      <c r="DP7" s="39">
        <v>47.46</v>
      </c>
      <c r="DQ7" s="39">
        <v>48.49</v>
      </c>
      <c r="DR7" s="39">
        <v>47.91</v>
      </c>
      <c r="DS7" s="39">
        <v>5.0599999999999996</v>
      </c>
      <c r="DT7" s="39">
        <v>10.61</v>
      </c>
      <c r="DU7" s="39">
        <v>11.87</v>
      </c>
      <c r="DV7" s="39">
        <v>0.65</v>
      </c>
      <c r="DW7" s="39">
        <v>0.65</v>
      </c>
      <c r="DX7" s="39">
        <v>7.73</v>
      </c>
      <c r="DY7" s="39">
        <v>8.8699999999999992</v>
      </c>
      <c r="DZ7" s="39">
        <v>9.85</v>
      </c>
      <c r="EA7" s="39">
        <v>9.7100000000000009</v>
      </c>
      <c r="EB7" s="39">
        <v>12.79</v>
      </c>
      <c r="EC7" s="39">
        <v>15</v>
      </c>
      <c r="ED7" s="39">
        <v>3.16</v>
      </c>
      <c r="EE7" s="39">
        <v>2.17</v>
      </c>
      <c r="EF7" s="39">
        <v>1.71</v>
      </c>
      <c r="EG7" s="39">
        <v>0.79</v>
      </c>
      <c r="EH7" s="39">
        <v>0.79</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096502</cp:lastModifiedBy>
  <cp:lastPrinted>2018-02-14T09:54:20Z</cp:lastPrinted>
  <dcterms:created xsi:type="dcterms:W3CDTF">2017-12-25T01:29:53Z</dcterms:created>
  <dcterms:modified xsi:type="dcterms:W3CDTF">2018-02-14T09:55:05Z</dcterms:modified>
  <cp:category/>
</cp:coreProperties>
</file>