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<sst xmlns="http://schemas.openxmlformats.org/spreadsheetml/2006/main" count="240" uniqueCount="126">
  <si>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</si>
  <si>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</si>
  <si>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</si>
  <si>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</si>
  <si>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</si>
  <si>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</si>
  <si>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</si>
  <si>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</si>
  <si>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</si>
  <si>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</si>
  <si>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</si>
  <si>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</si>
  <si>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</si>
  <si>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</si>
  <si>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</si>
  <si>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</si>
  <si>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</si>
  <si>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</si>
  <si>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</si>
  <si>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</si>
  <si>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</si>
  <si>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</si>
  <si>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</si>
  <si>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</si>
  <si>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</si>
  <si>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</si>
  <si>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</si>
  <si>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</si>
  <si>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</si>
  <si>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</si>
  <si>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</si>
  <si>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</si>
  <si>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</si>
  <si>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</si>
  <si>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</si>
  <si>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</si>
  <si>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</si>
  <si>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</si>
  <si>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</si>
  <si>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</si>
  <si>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</si>
  <si>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</si>
  <si>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</si>
  <si>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</si>
  <si>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</si>
  <si>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</si>
  <si>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</si>
  <si>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</si>
  <si>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</si>
  <si>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</si>
  <si>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</si>
  <si>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</si>
  <si>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</si>
  <si>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</si>
  <si>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</si>
  <si>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</si>
  <si>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</si>
  <si>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</si>
  <si>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</si>
  <si>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</si>
  <si>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</si>
  <si>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</si>
  <si>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</si>
  <si>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</si>
  <si>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</si>
  <si>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</si>
  <si>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</si>
  <si>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</si>
  <si>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</si>
  <si>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</si>
  <si>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</si>
  <si>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</si>
  <si>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</si>
  <si>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</si>
  <si>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</si>
  <si>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</si>
  <si>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</si>
  <si>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</si>
  <si>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</si>
  <si>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</si>
  <si>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</si>
  <si>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</si>
  <si>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</si>
  <si>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</si>
  <si>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</si>
  <si>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</si>
  <si>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</si>
  <si>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</si>
  <si>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</si>
  <si>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</si>
  <si>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</si>
  <si>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</si>
  <si>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</si>
  <si>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</si>
  <si>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</si>
  <si>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</si>
  <si>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</si>
  <si>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</si>
  <si>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</si>
  <si>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</si>
  <si>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</si>
  <si>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</si>
  <si>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</si>
  <si>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</si>
  <si>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</si>
  <si>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</si>
  <si>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</si>
  <si>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</si>
  <si>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</si>
  <si>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</si>
  <si>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吉田町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</si>
  <si>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</si>
  <si>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</si>
  <si>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</si>
  <si>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</si>
  <si>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</si>
  <si>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</si>
  <si>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</si>
  <si>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</si>
  <si>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</si>
  <si>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</si>
  <si>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</si>
  <si>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</si>
  <si>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　料金収入や一般会計からの繰入金で浄化センター等の維持管理費や地方債の償還金を賄えている割合の収益的収支比率は、８０．３９％と低い状況にありますが、浄化センター維持管理費の削減により、前年度と比較して１７．３５ポイント増加しております。今後は、適切な下水道料金へ見直しの検討が必要です。
④　企業債残高対事業規模比率がＨ２７から０となっていますが、これは、Ｈ２７から一般会計繰入金を反映させたためです。
⑤　使用料で回収すべき経費をどの程度使用料で賄えているかを示す経費回収率は、４１．１４％と類似団体の平均値と比較して低い状況にありますが、下水道使用料の増加と浄化センター維持管理費の削減により、前年度と比較して１４．５０ポイント増加しております。今後は、更なる経費の削減に努める必要があります。
⑥　有収水量１㎥当りの汚水処理に要した費用の汚水処理原価は、２５４円と類似団体の平均値と比較して高い状況にありますが、汚水処理費の削減により、前年度と比較して１３８円抑えられております。今後は、更なる経費の削減に努める必要があります。
⑦　汚水処理施設が１日に対応可能な処理能力に対する１日の平均処理水量の割合の施設利用率は、適正な処理場規模の設定により７２．４４％と類似団体と比較して高い状況にあります。汚水流入量に応じた処理場設備の整備を計画的に行う必要があります。
</t>
    <phoneticPr fontId="4"/>
  </si>
  <si>
    <t>　下水道管渠についての耐用年数は、５０年とされております。
　当町の管渠整備は、平成２年度から行っており今年度において２７年が経過する状況ですが、現在のところ更新が必要な箇所はありません。</t>
    <phoneticPr fontId="4"/>
  </si>
  <si>
    <t xml:space="preserve">　下水道人口普及率は、３９．１％と低く、現在も下水道管渠の整備中であり施設整備に係る経費がかさみ、健全な経営を図るに至っていない状況です。
　収益的収支比率や経費回収率が低い要因としては、下水道使用料が低く抑えられていることが考えられるため、適切な下水道料金へ見直しの検討が必要です。
</t>
    <rPh sb="1" eb="4">
      <t>ゲスイドウ</t>
    </rPh>
    <rPh sb="4" eb="6">
      <t>ジンコウ</t>
    </rPh>
    <rPh sb="6" eb="8">
      <t>フキュウ</t>
    </rPh>
    <rPh sb="8" eb="9">
      <t>リツ</t>
    </rPh>
    <rPh sb="17" eb="18">
      <t>ヒク</t>
    </rPh>
    <rPh sb="20" eb="22">
      <t>ゲンザイ</t>
    </rPh>
    <rPh sb="23" eb="26">
      <t>ゲスイドウ</t>
    </rPh>
    <rPh sb="26" eb="28">
      <t>カンキョ</t>
    </rPh>
    <rPh sb="29" eb="32">
      <t>セイビチュウ</t>
    </rPh>
    <rPh sb="35" eb="37">
      <t>シセツ</t>
    </rPh>
    <rPh sb="37" eb="39">
      <t>セイビ</t>
    </rPh>
    <rPh sb="40" eb="41">
      <t>カカ</t>
    </rPh>
    <rPh sb="42" eb="44">
      <t>ケイヒ</t>
    </rPh>
    <rPh sb="49" eb="51">
      <t>ケンゼン</t>
    </rPh>
    <rPh sb="52" eb="54">
      <t>ケイエイ</t>
    </rPh>
    <rPh sb="55" eb="56">
      <t>ハカ</t>
    </rPh>
    <rPh sb="58" eb="59">
      <t>イタ</t>
    </rPh>
    <rPh sb="64" eb="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</si>
</sst>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47616"/>
        <c:axId val="1028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02847616"/>
        <c:axId val="102849536"/>
      </c:lineChart>
      <c:dateAx>
        <c:axId val="102847616"/>
        <c:scaling>
          <c:orientation val="minMax"/>
        </c:scaling>
        <c:delete val="1"/>
        <c:axPos val="b"/>
        <c:numFmt formatCode="ge" sourceLinked="1"/>
        <c:majorTickMark val="none"/>
        <c:minorTickMark val="none"/>
        <c:tickLblPos val="none"/>
        <c:crossAx val="102849536"/>
        <c:crosses val="autoZero"/>
        <c:auto val="1"/>
        <c:lblOffset val="100"/>
        <c:baseTimeUnit val="years"/>
      </c:dateAx>
      <c:valAx>
        <c:axId val="1028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45.14</c:v>
                </c:pt>
                <c:pt idx="1">
                  <c:v>44.65</c:v>
                </c:pt>
                <c:pt idx="2">
                  <c:v>69.44</c:v>
                </c:pt>
                <c:pt idx="3">
                  <c:v>71.88</c:v>
                </c:pt>
                <c:pt idx="4">
                  <c:v>72.44</c:v>
                </c:pt>
              </c:numCache>
            </c:numRef>
          </c:val>
        </c:ser>
        <c:dLbls>
          <c:showLegendKey val="0"/>
          <c:showVal val="0"/>
          <c:showCatName val="0"/>
          <c:showSerName val="0"/>
          <c:showPercent val="0"/>
          <c:showBubbleSize val="0"/>
        </c:dLbls>
        <c:gapWidth val="150"/>
        <c:axId val="103805696"/>
        <c:axId val="1038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3805696"/>
        <c:axId val="103807616"/>
      </c:lineChart>
      <c:dateAx>
        <c:axId val="103805696"/>
        <c:scaling>
          <c:orientation val="minMax"/>
        </c:scaling>
        <c:delete val="1"/>
        <c:axPos val="b"/>
        <c:numFmt formatCode="ge" sourceLinked="1"/>
        <c:majorTickMark val="none"/>
        <c:minorTickMark val="none"/>
        <c:tickLblPos val="none"/>
        <c:crossAx val="103807616"/>
        <c:crosses val="autoZero"/>
        <c:auto val="1"/>
        <c:lblOffset val="100"/>
        <c:baseTimeUnit val="years"/>
      </c:dateAx>
      <c:valAx>
        <c:axId val="1038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89.49</c:v>
                </c:pt>
                <c:pt idx="1">
                  <c:v>92.15</c:v>
                </c:pt>
                <c:pt idx="2">
                  <c:v>92.37</c:v>
                </c:pt>
                <c:pt idx="3">
                  <c:v>94.19</c:v>
                </c:pt>
                <c:pt idx="4">
                  <c:v>95.24</c:v>
                </c:pt>
              </c:numCache>
            </c:numRef>
          </c:val>
        </c:ser>
        <c:dLbls>
          <c:showLegendKey val="0"/>
          <c:showVal val="0"/>
          <c:showCatName val="0"/>
          <c:showSerName val="0"/>
          <c:showPercent val="0"/>
          <c:showBubbleSize val="0"/>
        </c:dLbls>
        <c:gapWidth val="150"/>
        <c:axId val="103502208"/>
        <c:axId val="1035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3502208"/>
        <c:axId val="103504128"/>
      </c:lineChart>
      <c:dateAx>
        <c:axId val="103502208"/>
        <c:scaling>
          <c:orientation val="minMax"/>
        </c:scaling>
        <c:delete val="1"/>
        <c:axPos val="b"/>
        <c:numFmt formatCode="ge" sourceLinked="1"/>
        <c:majorTickMark val="none"/>
        <c:minorTickMark val="none"/>
        <c:tickLblPos val="none"/>
        <c:crossAx val="103504128"/>
        <c:crosses val="autoZero"/>
        <c:auto val="1"/>
        <c:lblOffset val="100"/>
        <c:baseTimeUnit val="years"/>
      </c:dateAx>
      <c:valAx>
        <c:axId val="103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61.29</c:v>
                </c:pt>
                <c:pt idx="1">
                  <c:v>60.15</c:v>
                </c:pt>
                <c:pt idx="2">
                  <c:v>62.59</c:v>
                </c:pt>
                <c:pt idx="3">
                  <c:v>63.04</c:v>
                </c:pt>
                <c:pt idx="4">
                  <c:v>80.39</c:v>
                </c:pt>
              </c:numCache>
            </c:numRef>
          </c:val>
        </c:ser>
        <c:dLbls>
          <c:showLegendKey val="0"/>
          <c:showVal val="0"/>
          <c:showCatName val="0"/>
          <c:showSerName val="0"/>
          <c:showPercent val="0"/>
          <c:showBubbleSize val="0"/>
        </c:dLbls>
        <c:gapWidth val="150"/>
        <c:axId val="103355136"/>
        <c:axId val="1033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55136"/>
        <c:axId val="103357056"/>
      </c:lineChart>
      <c:dateAx>
        <c:axId val="103355136"/>
        <c:scaling>
          <c:orientation val="minMax"/>
        </c:scaling>
        <c:delete val="1"/>
        <c:axPos val="b"/>
        <c:numFmt formatCode="ge" sourceLinked="1"/>
        <c:majorTickMark val="none"/>
        <c:minorTickMark val="none"/>
        <c:tickLblPos val="none"/>
        <c:crossAx val="103357056"/>
        <c:crosses val="autoZero"/>
        <c:auto val="1"/>
        <c:lblOffset val="100"/>
        <c:baseTimeUnit val="years"/>
      </c:dateAx>
      <c:valAx>
        <c:axId val="1033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99808"/>
        <c:axId val="1034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99808"/>
        <c:axId val="103401728"/>
      </c:lineChart>
      <c:dateAx>
        <c:axId val="103399808"/>
        <c:scaling>
          <c:orientation val="minMax"/>
        </c:scaling>
        <c:delete val="1"/>
        <c:axPos val="b"/>
        <c:numFmt formatCode="ge" sourceLinked="1"/>
        <c:majorTickMark val="none"/>
        <c:minorTickMark val="none"/>
        <c:tickLblPos val="none"/>
        <c:crossAx val="103401728"/>
        <c:crosses val="autoZero"/>
        <c:auto val="1"/>
        <c:lblOffset val="100"/>
        <c:baseTimeUnit val="years"/>
      </c:dateAx>
      <c:valAx>
        <c:axId val="1034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12704"/>
        <c:axId val="1031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12704"/>
        <c:axId val="103114624"/>
      </c:lineChart>
      <c:dateAx>
        <c:axId val="103112704"/>
        <c:scaling>
          <c:orientation val="minMax"/>
        </c:scaling>
        <c:delete val="1"/>
        <c:axPos val="b"/>
        <c:numFmt formatCode="ge" sourceLinked="1"/>
        <c:majorTickMark val="none"/>
        <c:minorTickMark val="none"/>
        <c:tickLblPos val="none"/>
        <c:crossAx val="103114624"/>
        <c:crosses val="autoZero"/>
        <c:auto val="1"/>
        <c:lblOffset val="100"/>
        <c:baseTimeUnit val="years"/>
      </c:dateAx>
      <c:valAx>
        <c:axId val="1031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20736"/>
        <c:axId val="1032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20736"/>
        <c:axId val="103222656"/>
      </c:lineChart>
      <c:dateAx>
        <c:axId val="103220736"/>
        <c:scaling>
          <c:orientation val="minMax"/>
        </c:scaling>
        <c:delete val="1"/>
        <c:axPos val="b"/>
        <c:numFmt formatCode="ge" sourceLinked="1"/>
        <c:majorTickMark val="none"/>
        <c:minorTickMark val="none"/>
        <c:tickLblPos val="none"/>
        <c:crossAx val="103222656"/>
        <c:crosses val="autoZero"/>
        <c:auto val="1"/>
        <c:lblOffset val="100"/>
        <c:baseTimeUnit val="years"/>
      </c:dateAx>
      <c:valAx>
        <c:axId val="1032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56064"/>
        <c:axId val="103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56064"/>
        <c:axId val="103257984"/>
      </c:lineChart>
      <c:dateAx>
        <c:axId val="103256064"/>
        <c:scaling>
          <c:orientation val="minMax"/>
        </c:scaling>
        <c:delete val="1"/>
        <c:axPos val="b"/>
        <c:numFmt formatCode="ge" sourceLinked="1"/>
        <c:majorTickMark val="none"/>
        <c:minorTickMark val="none"/>
        <c:tickLblPos val="none"/>
        <c:crossAx val="103257984"/>
        <c:crosses val="autoZero"/>
        <c:auto val="1"/>
        <c:lblOffset val="100"/>
        <c:baseTimeUnit val="years"/>
      </c:dateAx>
      <c:valAx>
        <c:axId val="103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3516</c:v>
                </c:pt>
                <c:pt idx="1">
                  <c:v>3421.79</c:v>
                </c:pt>
                <c:pt idx="2">
                  <c:v>3228.83</c:v>
                </c:pt>
                <c:pt idx="3" formatCode="#,##0.00;&quot;△&quot;#,##0.00">
                  <c:v>0</c:v>
                </c:pt>
                <c:pt idx="4" formatCode="#,##0.00;&quot;△&quot;#,##0.00">
                  <c:v>0</c:v>
                </c:pt>
              </c:numCache>
            </c:numRef>
          </c:val>
        </c:ser>
        <c:dLbls>
          <c:showLegendKey val="0"/>
          <c:showVal val="0"/>
          <c:showCatName val="0"/>
          <c:showSerName val="0"/>
          <c:showPercent val="0"/>
          <c:showBubbleSize val="0"/>
        </c:dLbls>
        <c:gapWidth val="150"/>
        <c:axId val="103271424"/>
        <c:axId val="103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3271424"/>
        <c:axId val="103289984"/>
      </c:lineChart>
      <c:dateAx>
        <c:axId val="103271424"/>
        <c:scaling>
          <c:orientation val="minMax"/>
        </c:scaling>
        <c:delete val="1"/>
        <c:axPos val="b"/>
        <c:numFmt formatCode="ge" sourceLinked="1"/>
        <c:majorTickMark val="none"/>
        <c:minorTickMark val="none"/>
        <c:tickLblPos val="none"/>
        <c:crossAx val="103289984"/>
        <c:crosses val="autoZero"/>
        <c:auto val="1"/>
        <c:lblOffset val="100"/>
        <c:baseTimeUnit val="years"/>
      </c:dateAx>
      <c:valAx>
        <c:axId val="103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25.08</c:v>
                </c:pt>
                <c:pt idx="1">
                  <c:v>23.75</c:v>
                </c:pt>
                <c:pt idx="2">
                  <c:v>26.17</c:v>
                </c:pt>
                <c:pt idx="3">
                  <c:v>26.64</c:v>
                </c:pt>
                <c:pt idx="4">
                  <c:v>41.14</c:v>
                </c:pt>
              </c:numCache>
            </c:numRef>
          </c:val>
        </c:ser>
        <c:dLbls>
          <c:showLegendKey val="0"/>
          <c:showVal val="0"/>
          <c:showCatName val="0"/>
          <c:showSerName val="0"/>
          <c:showPercent val="0"/>
          <c:showBubbleSize val="0"/>
        </c:dLbls>
        <c:gapWidth val="150"/>
        <c:axId val="103320192"/>
        <c:axId val="1033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3320192"/>
        <c:axId val="103334656"/>
      </c:lineChart>
      <c:dateAx>
        <c:axId val="103320192"/>
        <c:scaling>
          <c:orientation val="minMax"/>
        </c:scaling>
        <c:delete val="1"/>
        <c:axPos val="b"/>
        <c:numFmt formatCode="ge" sourceLinked="1"/>
        <c:majorTickMark val="none"/>
        <c:minorTickMark val="none"/>
        <c:tickLblPos val="none"/>
        <c:crossAx val="103334656"/>
        <c:crosses val="autoZero"/>
        <c:auto val="1"/>
        <c:lblOffset val="100"/>
        <c:baseTimeUnit val="years"/>
      </c:dateAx>
      <c:valAx>
        <c:axId val="1033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407.7</c:v>
                </c:pt>
                <c:pt idx="1">
                  <c:v>427.44</c:v>
                </c:pt>
                <c:pt idx="2">
                  <c:v>391.08</c:v>
                </c:pt>
                <c:pt idx="3">
                  <c:v>392.61</c:v>
                </c:pt>
                <c:pt idx="4">
                  <c:v>254.84</c:v>
                </c:pt>
              </c:numCache>
            </c:numRef>
          </c:val>
        </c:ser>
        <c:dLbls>
          <c:showLegendKey val="0"/>
          <c:showVal val="0"/>
          <c:showCatName val="0"/>
          <c:showSerName val="0"/>
          <c:showPercent val="0"/>
          <c:showBubbleSize val="0"/>
        </c:dLbls>
        <c:gapWidth val="150"/>
        <c:axId val="103344768"/>
        <c:axId val="1037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3344768"/>
        <c:axId val="103762944"/>
      </c:lineChart>
      <c:dateAx>
        <c:axId val="103344768"/>
        <c:scaling>
          <c:orientation val="minMax"/>
        </c:scaling>
        <c:delete val="1"/>
        <c:axPos val="b"/>
        <c:numFmt formatCode="ge" sourceLinked="1"/>
        <c:majorTickMark val="none"/>
        <c:minorTickMark val="none"/>
        <c:tickLblPos val="none"/>
        <c:crossAx val="103762944"/>
        <c:crosses val="autoZero"/>
        <c:auto val="1"/>
        <c:lblOffset val="100"/>
        <c:baseTimeUnit val="years"/>
      </c:dateAx>
      <c:valAx>
        <c:axId val="1037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吉田町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29681</v>
      </c>
      <c r="AM8" s="50"/>
      <c r="AN8" s="50"/>
      <c r="AO8" s="50"/>
      <c r="AP8" s="50"/>
      <c r="AQ8" s="50"/>
      <c r="AR8" s="50"/>
      <c r="AS8" s="50"/>
      <c r="AT8" s="45">
        <f>データ!T6</f>
        <v>20.73</v>
      </c>
      <c r="AU8" s="45"/>
      <c r="AV8" s="45"/>
      <c r="AW8" s="45"/>
      <c r="AX8" s="45"/>
      <c r="AY8" s="45"/>
      <c r="AZ8" s="45"/>
      <c r="BA8" s="45"/>
      <c r="BB8" s="45">
        <f>データ!U6</f>
        <v>1431.79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39.1</v>
      </c>
      <c r="Q10" s="45"/>
      <c r="R10" s="45"/>
      <c r="S10" s="45"/>
      <c r="T10" s="45"/>
      <c r="U10" s="45"/>
      <c r="V10" s="45"/>
      <c r="W10" s="45">
        <f>データ!Q6</f>
        <v>94.37</v>
      </c>
      <c r="X10" s="45"/>
      <c r="Y10" s="45"/>
      <c r="Z10" s="45"/>
      <c r="AA10" s="45"/>
      <c r="AB10" s="45"/>
      <c r="AC10" s="45"/>
      <c r="AD10" s="50">
        <f>データ!R6</f>
        <v>1965</v>
      </c>
      <c r="AE10" s="50"/>
      <c r="AF10" s="50"/>
      <c r="AG10" s="50"/>
      <c r="AH10" s="50"/>
      <c r="AI10" s="50"/>
      <c r="AJ10" s="50"/>
      <c r="AK10" s="2"/>
      <c r="AL10" s="50">
        <f>データ!V6</f>
        <v>11608</v>
      </c>
      <c r="AM10" s="50"/>
      <c r="AN10" s="50"/>
      <c r="AO10" s="50"/>
      <c r="AP10" s="50"/>
      <c r="AQ10" s="50"/>
      <c r="AR10" s="50"/>
      <c r="AS10" s="50"/>
      <c r="AT10" s="45">
        <f>データ!W6</f>
        <v>2.66</v>
      </c>
      <c r="AU10" s="45"/>
      <c r="AV10" s="45"/>
      <c r="AW10" s="45"/>
      <c r="AX10" s="45"/>
      <c r="AY10" s="45"/>
      <c r="AZ10" s="45"/>
      <c r="BA10" s="45"/>
      <c r="BB10" s="45">
        <f>データ!X6</f>
        <v>4363.91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224243</v>
      </c>
      <c r="D6" s="33">
        <f t="shared" si="3"/>
        <v>47</v>
      </c>
      <c r="E6" s="33">
        <f t="shared" si="3"/>
        <v>17</v>
      </c>
      <c r="F6" s="33">
        <f t="shared" si="3"/>
        <v>1</v>
      </c>
      <c r="G6" s="33">
        <f t="shared" si="3"/>
        <v>0</v>
      </c>
      <c r="H6" s="33" t="str">
        <f t="shared" si="3"/>
        <v>静岡県　吉田町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39.1</v>
      </c>
      <c r="Q6" s="34">
        <f t="shared" si="3"/>
        <v>94.37</v>
      </c>
      <c r="R6" s="34">
        <f t="shared" si="3"/>
        <v>1965</v>
      </c>
      <c r="S6" s="34">
        <f t="shared" si="3"/>
        <v>29681</v>
      </c>
      <c r="T6" s="34">
        <f t="shared" si="3"/>
        <v>20.73</v>
      </c>
      <c r="U6" s="34">
        <f t="shared" si="3"/>
        <v>1431.79</v>
      </c>
      <c r="V6" s="34">
        <f t="shared" si="3"/>
        <v>11608</v>
      </c>
      <c r="W6" s="34">
        <f t="shared" si="3"/>
        <v>2.66</v>
      </c>
      <c r="X6" s="34">
        <f t="shared" si="3"/>
        <v>4363.91</v>
      </c>
      <c r="Y6" s="35">
        <f>IF(Y7="",NA(),Y7)</f>
        <v>61.29</v>
      </c>
      <c r="Z6" s="35">
        <f t="shared" ref="Z6:AH6" si="4">IF(Z7="",NA(),Z7)</f>
        <v>60.15</v>
      </c>
      <c r="AA6" s="35">
        <f t="shared" si="4"/>
        <v>62.59</v>
      </c>
      <c r="AB6" s="35">
        <f t="shared" si="4"/>
        <v>63.04</v>
      </c>
      <c r="AC6" s="35">
        <f t="shared" si="4"/>
        <v>80.39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3516</v>
      </c>
      <c r="BG6" s="35">
        <f t="shared" ref="BG6:BO6" si="7">IF(BG7="",NA(),BG7)</f>
        <v>3421.79</v>
      </c>
      <c r="BH6" s="35">
        <f t="shared" si="7"/>
        <v>3228.83</v>
      </c>
      <c r="BI6" s="34">
        <f t="shared" si="7"/>
        <v>0</v>
      </c>
      <c r="BJ6" s="34">
        <f t="shared" si="7"/>
        <v>0</v>
      </c>
      <c r="BK6" s="35">
        <f t="shared" si="7"/>
        <v>1273.52</v>
      </c>
      <c r="BL6" s="35">
        <f t="shared" si="7"/>
        <v>1209.95</v>
      </c>
      <c r="BM6" s="35">
        <f t="shared" si="7"/>
        <v>1136.5</v>
      </c>
      <c r="BN6" s="35">
        <f t="shared" si="7"/>
        <v>1118.56</v>
      </c>
      <c r="BO6" s="35">
        <f t="shared" si="7"/>
        <v>1111.31</v>
      </c>
      <c r="BP6" s="34" t="str">
        <f>IF(BP7="","",IF(BP7="-","【-】","【"&amp;SUBSTITUTE(TEXT(BP7,"#,##0.00"),"-","△")&amp;"】"))</f>
        <v>【728.30】</v>
      </c>
      <c r="BQ6" s="35">
        <f>IF(BQ7="",NA(),BQ7)</f>
        <v>25.08</v>
      </c>
      <c r="BR6" s="35">
        <f t="shared" ref="BR6:BZ6" si="8">IF(BR7="",NA(),BR7)</f>
        <v>23.75</v>
      </c>
      <c r="BS6" s="35">
        <f t="shared" si="8"/>
        <v>26.17</v>
      </c>
      <c r="BT6" s="35">
        <f t="shared" si="8"/>
        <v>26.64</v>
      </c>
      <c r="BU6" s="35">
        <f t="shared" si="8"/>
        <v>41.14</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407.7</v>
      </c>
      <c r="CC6" s="35">
        <f t="shared" ref="CC6:CK6" si="9">IF(CC7="",NA(),CC7)</f>
        <v>427.44</v>
      </c>
      <c r="CD6" s="35">
        <f t="shared" si="9"/>
        <v>391.08</v>
      </c>
      <c r="CE6" s="35">
        <f t="shared" si="9"/>
        <v>392.61</v>
      </c>
      <c r="CF6" s="35">
        <f t="shared" si="9"/>
        <v>254.84</v>
      </c>
      <c r="CG6" s="35">
        <f t="shared" si="9"/>
        <v>224.94</v>
      </c>
      <c r="CH6" s="35">
        <f t="shared" si="9"/>
        <v>220.67</v>
      </c>
      <c r="CI6" s="35">
        <f t="shared" si="9"/>
        <v>217.82</v>
      </c>
      <c r="CJ6" s="35">
        <f t="shared" si="9"/>
        <v>215.28</v>
      </c>
      <c r="CK6" s="35">
        <f t="shared" si="9"/>
        <v>207.96</v>
      </c>
      <c r="CL6" s="34" t="str">
        <f>IF(CL7="","",IF(CL7="-","【-】","【"&amp;SUBSTITUTE(TEXT(CL7,"#,##0.00"),"-","△")&amp;"】"))</f>
        <v>【137.82】</v>
      </c>
      <c r="CM6" s="35">
        <f>IF(CM7="",NA(),CM7)</f>
        <v>45.14</v>
      </c>
      <c r="CN6" s="35">
        <f t="shared" ref="CN6:CV6" si="10">IF(CN7="",NA(),CN7)</f>
        <v>44.65</v>
      </c>
      <c r="CO6" s="35">
        <f t="shared" si="10"/>
        <v>69.44</v>
      </c>
      <c r="CP6" s="35">
        <f t="shared" si="10"/>
        <v>71.88</v>
      </c>
      <c r="CQ6" s="35">
        <f t="shared" si="10"/>
        <v>72.44</v>
      </c>
      <c r="CR6" s="35">
        <f t="shared" si="10"/>
        <v>55.41</v>
      </c>
      <c r="CS6" s="35">
        <f t="shared" si="10"/>
        <v>55.81</v>
      </c>
      <c r="CT6" s="35">
        <f t="shared" si="10"/>
        <v>54.44</v>
      </c>
      <c r="CU6" s="35">
        <f t="shared" si="10"/>
        <v>54.67</v>
      </c>
      <c r="CV6" s="35">
        <f t="shared" si="10"/>
        <v>53.51</v>
      </c>
      <c r="CW6" s="34" t="str">
        <f>IF(CW7="","",IF(CW7="-","【-】","【"&amp;SUBSTITUTE(TEXT(CW7,"#,##0.00"),"-","△")&amp;"】"))</f>
        <v>【60.09】</v>
      </c>
      <c r="CX6" s="35">
        <f>IF(CX7="",NA(),CX7)</f>
        <v>89.49</v>
      </c>
      <c r="CY6" s="35">
        <f t="shared" ref="CY6:DG6" si="11">IF(CY7="",NA(),CY7)</f>
        <v>92.15</v>
      </c>
      <c r="CZ6" s="35">
        <f t="shared" si="11"/>
        <v>92.37</v>
      </c>
      <c r="DA6" s="35">
        <f t="shared" si="11"/>
        <v>94.19</v>
      </c>
      <c r="DB6" s="35">
        <f t="shared" si="11"/>
        <v>95.24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224243</v>
      </c>
      <c r="D7" s="37">
        <v>47</v>
      </c>
      <c r="E7" s="37">
        <v>17</v>
      </c>
      <c r="F7" s="37">
        <v>1</v>
      </c>
      <c r="G7" s="37">
        <v>0</v>
      </c>
      <c r="H7" s="37" t="s">
        <v>110</v>
      </c>
      <c r="I7" s="37" t="s">
        <v>111</v>
      </c>
      <c r="J7" s="37" t="s">
        <v>112</v>
      </c>
      <c r="K7" s="37" t="s">
        <v>113</v>
      </c>
      <c r="L7" s="37" t="s">
        <v>114</v>
      </c>
      <c r="M7" s="37"/>
      <c r="N7" s="38" t="s">
        <v>115</v>
      </c>
      <c r="O7" s="38" t="s">
        <v>116</v>
      </c>
      <c r="P7" s="38">
        <v>39.1</v>
      </c>
      <c r="Q7" s="38">
        <v>94.37</v>
      </c>
      <c r="R7" s="38">
        <v>1965</v>
      </c>
      <c r="S7" s="38">
        <v>29681</v>
      </c>
      <c r="T7" s="38">
        <v>20.73</v>
      </c>
      <c r="U7" s="38">
        <v>1431.79</v>
      </c>
      <c r="V7" s="38">
        <v>11608</v>
      </c>
      <c r="W7" s="38">
        <v>2.66</v>
      </c>
      <c r="X7" s="38">
        <v>4363.91</v>
      </c>
      <c r="Y7" s="38">
        <v>61.29</v>
      </c>
      <c r="Z7" s="38">
        <v>60.15</v>
      </c>
      <c r="AA7" s="38">
        <v>62.59</v>
      </c>
      <c r="AB7" s="38">
        <v>63.04</v>
      </c>
      <c r="AC7" s="38">
        <v>80.39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3516</v>
      </c>
      <c r="BG7" s="38">
        <v>3421.79</v>
      </c>
      <c r="BH7" s="38">
        <v>3228.83</v>
      </c>
      <c r="BI7" s="38">
        <v>0</v>
      </c>
      <c r="BJ7" s="38">
        <v>0</v>
      </c>
      <c r="BK7" s="38">
        <v>1273.52</v>
      </c>
      <c r="BL7" s="38">
        <v>1209.95</v>
      </c>
      <c r="BM7" s="38">
        <v>1136.5</v>
      </c>
      <c r="BN7" s="38">
        <v>1118.56</v>
      </c>
      <c r="BO7" s="38">
        <v>1111.31</v>
      </c>
      <c r="BP7" s="38">
        <v>728.3</v>
      </c>
      <c r="BQ7" s="38">
        <v>25.08</v>
      </c>
      <c r="BR7" s="38">
        <v>23.75</v>
      </c>
      <c r="BS7" s="38">
        <v>26.17</v>
      </c>
      <c r="BT7" s="38">
        <v>26.64</v>
      </c>
      <c r="BU7" s="38">
        <v>41.14</v>
      </c>
      <c r="BV7" s="38">
        <v>67.849999999999994</v>
      </c>
      <c r="BW7" s="38">
        <v>69.48</v>
      </c>
      <c r="BX7" s="38">
        <v>71.650000000000006</v>
      </c>
      <c r="BY7" s="38">
        <v>72.33</v>
      </c>
      <c r="BZ7" s="38">
        <v>75.540000000000006</v>
      </c>
      <c r="CA7" s="38">
        <v>100.04</v>
      </c>
      <c r="CB7" s="38">
        <v>407.7</v>
      </c>
      <c r="CC7" s="38">
        <v>427.44</v>
      </c>
      <c r="CD7" s="38">
        <v>391.08</v>
      </c>
      <c r="CE7" s="38">
        <v>392.61</v>
      </c>
      <c r="CF7" s="38">
        <v>254.84</v>
      </c>
      <c r="CG7" s="38">
        <v>224.94</v>
      </c>
      <c r="CH7" s="38">
        <v>220.67</v>
      </c>
      <c r="CI7" s="38">
        <v>217.82</v>
      </c>
      <c r="CJ7" s="38">
        <v>215.28</v>
      </c>
      <c r="CK7" s="38">
        <v>207.96</v>
      </c>
      <c r="CL7" s="38">
        <v>137.82</v>
      </c>
      <c r="CM7" s="38">
        <v>45.14</v>
      </c>
      <c r="CN7" s="38">
        <v>44.65</v>
      </c>
      <c r="CO7" s="38">
        <v>69.44</v>
      </c>
      <c r="CP7" s="38">
        <v>71.88</v>
      </c>
      <c r="CQ7" s="38">
        <v>72.44</v>
      </c>
      <c r="CR7" s="38">
        <v>55.41</v>
      </c>
      <c r="CS7" s="38">
        <v>55.81</v>
      </c>
      <c r="CT7" s="38">
        <v>54.44</v>
      </c>
      <c r="CU7" s="38">
        <v>54.67</v>
      </c>
      <c r="CV7" s="38">
        <v>53.51</v>
      </c>
      <c r="CW7" s="38">
        <v>60.09</v>
      </c>
      <c r="CX7" s="38">
        <v>89.49</v>
      </c>
      <c r="CY7" s="38">
        <v>92.15</v>
      </c>
      <c r="CZ7" s="38">
        <v>92.37</v>
      </c>
      <c r="DA7" s="38">
        <v>94.19</v>
      </c>
      <c r="DB7" s="38">
        <v>95.24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2018-02-27T07:33:48Z</cp:lastPrinted>
  <dcterms:created xsi:type="dcterms:W3CDTF">2017-12-25T02:09:00Z</dcterms:created>
  <dcterms:modified xsi:type="dcterms:W3CDTF">2018-02-27T08:19:53Z</dcterms:modified>
  <cp:category/>
</cp:coreProperties>
</file>