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75" windowWidth="14940" windowHeight="7860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<sst xmlns="http://schemas.openxmlformats.org/spreadsheetml/2006/main" count="231" uniqueCount="119">
  <si>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</si>
  <si>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</si>
  <si>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</si>
  <si>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</si>
  <si>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</si>
  <si>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</si>
  <si>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</si>
  <si>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</si>
  <si>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</si>
  <si>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</si>
  <si>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</si>
  <si>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</si>
  <si>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</si>
  <si>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</si>
  <si>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</si>
  <si>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</si>
  <si>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</si>
  <si>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</si>
  <si>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</si>
  <si>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</si>
  <si>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</si>
  <si>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</si>
  <si>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</si>
  <si>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</si>
  <si>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</si>
  <si>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</si>
  <si>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</si>
  <si>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</si>
  <si>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</si>
  <si>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</si>
  <si>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</si>
  <si>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</si>
  <si>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</si>
  <si>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</si>
  <si>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</si>
  <si>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</si>
  <si>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</si>
  <si>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</si>
  <si>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</si>
  <si>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</si>
  <si>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</si>
  <si>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</si>
  <si>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</si>
  <si>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</si>
  <si>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</si>
  <si>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</si>
  <si>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</si>
  <si>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</si>
  <si>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</si>
  <si>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</si>
  <si>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</si>
  <si>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</si>
  <si>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</si>
  <si>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</si>
  <si>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</si>
  <si>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</si>
  <si>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</si>
  <si>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</si>
  <si>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</si>
  <si>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</si>
  <si>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</si>
  <si>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</si>
  <si>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</si>
  <si>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</si>
  <si>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</si>
  <si>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</si>
  <si>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</si>
  <si>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</si>
  <si>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</si>
  <si>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</si>
  <si>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</si>
  <si>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</si>
  <si>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</si>
  <si>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</si>
  <si>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</si>
  <si>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</si>
  <si>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</si>
  <si>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</si>
  <si>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</si>
  <si>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</si>
  <si>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</si>
  <si>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</si>
  <si>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</si>
  <si>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</si>
  <si>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</si>
  <si>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</si>
  <si>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</si>
  <si>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</si>
  <si>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</si>
  <si>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</si>
  <si>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</si>
  <si>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</si>
  <si>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</si>
  <si>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</si>
  <si>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</si>
  <si>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</si>
  <si>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</si>
  <si>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</si>
  <si>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</si>
  <si>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</si>
  <si>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</si>
  <si>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</si>
  <si>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</si>
  <si>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</si>
  <si>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</si>
  <si>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静岡県　小山町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</si>
  <si>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</si>
  <si>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</si>
  <si>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</si>
  <si>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</si>
  <si>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</si>
  <si>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</si>
  <si>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</si>
  <si>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</si>
  <si>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</si>
  <si>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</si>
  <si>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・平成２６年度に水道料金の改定を行い、経営状況は改善された。
・経常収支比率及び料金回収率は類似団体の平均値を上回ったが。
・人口の減少や節水型家電の普及により、給水収益の減少は今後も予想されるため、施設の規模縮小や施設の統合も視野に入れ検討していく。
</t>
    <rPh sb="1" eb="3">
      <t>ヘイセイ</t>
    </rPh>
    <rPh sb="5" eb="7">
      <t>ネンド</t>
    </rPh>
    <rPh sb="8" eb="10">
      <t>スイドウ</t>
    </rPh>
    <rPh sb="10" eb="12">
      <t>リョウキン</t>
    </rPh>
    <rPh sb="13" eb="15">
      <t>カイテイ</t>
    </rPh>
    <rPh sb="16" eb="17">
      <t>オコナ</t>
    </rPh>
    <rPh sb="19" eb="21">
      <t>ケイエイ</t>
    </rPh>
    <rPh sb="21" eb="23">
      <t>ジョウキョウ</t>
    </rPh>
    <rPh sb="24" eb="26">
      <t>カイゼン</t>
    </rPh>
    <rPh sb="32" eb="34">
      <t>ケイジョウ</t>
    </rPh>
    <rPh sb="34" eb="36">
      <t>シュウシ</t>
    </rPh>
    <rPh sb="36" eb="38">
      <t>ヒリツ</t>
    </rPh>
    <rPh sb="38" eb="39">
      <t>オヨ</t>
    </rPh>
    <rPh sb="40" eb="42">
      <t>リョウキン</t>
    </rPh>
    <rPh sb="42" eb="44">
      <t>カイシュウ</t>
    </rPh>
    <rPh sb="44" eb="45">
      <t>リツ</t>
    </rPh>
    <rPh sb="46" eb="48">
      <t>ルイジ</t>
    </rPh>
    <rPh sb="48" eb="50">
      <t>ダンタイ</t>
    </rPh>
    <rPh sb="51" eb="54">
      <t>ヘイキンチ</t>
    </rPh>
    <rPh sb="55" eb="57">
      <t>ウワマワ</t>
    </rPh>
    <rPh sb="63" eb="65">
      <t>ジンコウ</t>
    </rPh>
    <rPh sb="66" eb="68">
      <t>ゲンショウ</t>
    </rPh>
    <rPh sb="69" eb="72">
      <t>セッスイガタ</t>
    </rPh>
    <rPh sb="72" eb="74">
      <t>カデン</t>
    </rPh>
    <rPh sb="75" eb="77">
      <t>フキュウ</t>
    </rPh>
    <rPh sb="81" eb="83">
      <t>キュウスイ</t>
    </rPh>
    <rPh sb="83" eb="85">
      <t>シュウエキ</t>
    </rPh>
    <rPh sb="86" eb="88">
      <t>ゲンショウ</t>
    </rPh>
    <rPh sb="89" eb="91">
      <t>コンゴ</t>
    </rPh>
    <rPh sb="92" eb="94">
      <t>ヨソウ</t>
    </rPh>
    <rPh sb="100" eb="102">
      <t>シセツ</t>
    </rPh>
    <rPh sb="103" eb="105">
      <t>キボ</t>
    </rPh>
    <rPh sb="105" eb="107">
      <t>シュクショウ</t>
    </rPh>
    <rPh sb="108" eb="110">
      <t>シセツ</t>
    </rPh>
    <rPh sb="111" eb="113">
      <t>トウゴウ</t>
    </rPh>
    <rPh sb="114" eb="116">
      <t>シヤ</t>
    </rPh>
    <rPh sb="117" eb="118">
      <t>イ</t>
    </rPh>
    <rPh sb="119" eb="121">
      <t>ケントウ</t>
    </rPh>
    <phoneticPr fontId="4"/>
  </si>
  <si>
    <t>管路経年化率については、類似団体と同様に老朽化が進んでいるが、管路更新率は上がっていない状況であった。このことから、平成３０年度より、順次老朽管の更新を図っていく。</t>
    <rPh sb="0" eb="2">
      <t>カンロ</t>
    </rPh>
    <rPh sb="2" eb="4">
      <t>ケイネン</t>
    </rPh>
    <rPh sb="4" eb="5">
      <t>カ</t>
    </rPh>
    <rPh sb="5" eb="6">
      <t>リツ</t>
    </rPh>
    <rPh sb="12" eb="14">
      <t>ルイジ</t>
    </rPh>
    <rPh sb="14" eb="16">
      <t>ダンタイ</t>
    </rPh>
    <rPh sb="17" eb="19">
      <t>ドウヨウ</t>
    </rPh>
    <rPh sb="20" eb="23">
      <t>ロウキュウカ</t>
    </rPh>
    <rPh sb="24" eb="25">
      <t>スス</t>
    </rPh>
    <rPh sb="31" eb="33">
      <t>カンロ</t>
    </rPh>
    <rPh sb="33" eb="35">
      <t>コウシン</t>
    </rPh>
    <rPh sb="35" eb="36">
      <t>リツ</t>
    </rPh>
    <rPh sb="37" eb="38">
      <t>ア</t>
    </rPh>
    <rPh sb="44" eb="46">
      <t>ジョウキョウ</t>
    </rPh>
    <rPh sb="58" eb="60">
      <t>ヘイセイ</t>
    </rPh>
    <rPh sb="62" eb="64">
      <t>ネンド</t>
    </rPh>
    <rPh sb="67" eb="69">
      <t>ジュンジ</t>
    </rPh>
    <rPh sb="69" eb="71">
      <t>ロウキュウ</t>
    </rPh>
    <rPh sb="71" eb="72">
      <t>カン</t>
    </rPh>
    <rPh sb="73" eb="75">
      <t>コウシン</t>
    </rPh>
    <rPh sb="76" eb="77">
      <t>ハカ</t>
    </rPh>
    <phoneticPr fontId="4"/>
  </si>
  <si>
    <t>現在、内陸フロンティア事業が進んでおり、給配水管整備が急務となっている。今後、施設整備への負担が増加することから、企業債や水道料金等の状況を確認・検討しながら、経営の健全化を保っていく。</t>
    <rPh sb="0" eb="2">
      <t>ゲンザイ</t>
    </rPh>
    <rPh sb="3" eb="5">
      <t>ナイリク</t>
    </rPh>
    <rPh sb="11" eb="13">
      <t>ジギョウ</t>
    </rPh>
    <rPh sb="14" eb="15">
      <t>スス</t>
    </rPh>
    <rPh sb="20" eb="21">
      <t>キュウ</t>
    </rPh>
    <rPh sb="21" eb="24">
      <t>ハイスイカン</t>
    </rPh>
    <rPh sb="24" eb="26">
      <t>セイビ</t>
    </rPh>
    <rPh sb="27" eb="29">
      <t>キュウム</t>
    </rPh>
    <rPh sb="36" eb="38">
      <t>コンゴ</t>
    </rPh>
    <rPh sb="39" eb="41">
      <t>シセツ</t>
    </rPh>
    <rPh sb="41" eb="43">
      <t>セイビ</t>
    </rPh>
    <rPh sb="45" eb="47">
      <t>フタン</t>
    </rPh>
    <rPh sb="48" eb="50">
      <t>ゾウカ</t>
    </rPh>
    <rPh sb="57" eb="59">
      <t>キギョウ</t>
    </rPh>
    <rPh sb="59" eb="60">
      <t>サイ</t>
    </rPh>
    <rPh sb="61" eb="63">
      <t>スイドウ</t>
    </rPh>
    <rPh sb="63" eb="65">
      <t>リョウキン</t>
    </rPh>
    <rPh sb="65" eb="66">
      <t>トウ</t>
    </rPh>
    <rPh sb="67" eb="69">
      <t>ジョウキョウ</t>
    </rPh>
    <rPh sb="70" eb="72">
      <t>カクニン</t>
    </rPh>
    <rPh sb="73" eb="75">
      <t>ケントウ</t>
    </rPh>
    <rPh sb="80" eb="82">
      <t>ケイエイ</t>
    </rPh>
    <rPh sb="83" eb="86">
      <t>ケンゼンカ</t>
    </rPh>
    <rPh sb="87" eb="88">
      <t>タモ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</si>
</sst>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0.22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68416"/>
        <c:axId val="10508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0.67</c:v>
                </c:pt>
                <c:pt idx="2">
                  <c:v>0.66</c:v>
                </c:pt>
                <c:pt idx="3">
                  <c:v>0.99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68416"/>
        <c:axId val="105082880"/>
      </c:lineChart>
      <c:dateAx>
        <c:axId val="10506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082880"/>
        <c:crosses val="autoZero"/>
        <c:auto val="1"/>
        <c:lblOffset val="100"/>
        <c:baseTimeUnit val="years"/>
      </c:dateAx>
      <c:valAx>
        <c:axId val="10508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6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47.63</c:v>
                </c:pt>
                <c:pt idx="1">
                  <c:v>46.7</c:v>
                </c:pt>
                <c:pt idx="2">
                  <c:v>45.37</c:v>
                </c:pt>
                <c:pt idx="3">
                  <c:v>46.2</c:v>
                </c:pt>
                <c:pt idx="4">
                  <c:v>47.27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79488"/>
        <c:axId val="10928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55.68</c:v>
                </c:pt>
                <c:pt idx="1">
                  <c:v>55.64</c:v>
                </c:pt>
                <c:pt idx="2">
                  <c:v>55.13</c:v>
                </c:pt>
                <c:pt idx="3">
                  <c:v>54.77</c:v>
                </c:pt>
                <c:pt idx="4">
                  <c:v>54.92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79488"/>
        <c:axId val="109289856"/>
      </c:lineChart>
      <c:dateAx>
        <c:axId val="10927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289856"/>
        <c:crosses val="autoZero"/>
        <c:auto val="1"/>
        <c:lblOffset val="100"/>
        <c:baseTimeUnit val="years"/>
      </c:dateAx>
      <c:valAx>
        <c:axId val="109289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27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21472"/>
        <c:axId val="10973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83.18</c:v>
                </c:pt>
                <c:pt idx="1">
                  <c:v>83.09</c:v>
                </c:pt>
                <c:pt idx="2">
                  <c:v>83</c:v>
                </c:pt>
                <c:pt idx="3">
                  <c:v>82.89</c:v>
                </c:pt>
                <c:pt idx="4">
                  <c:v>82.66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21472"/>
        <c:axId val="109731840"/>
      </c:lineChart>
      <c:dateAx>
        <c:axId val="109721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731840"/>
        <c:crosses val="autoZero"/>
        <c:auto val="1"/>
        <c:lblOffset val="100"/>
        <c:baseTimeUnit val="years"/>
      </c:dateAx>
      <c:valAx>
        <c:axId val="109731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721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96.06</c:v>
                </c:pt>
                <c:pt idx="1">
                  <c:v>100.3</c:v>
                </c:pt>
                <c:pt idx="2">
                  <c:v>119.29</c:v>
                </c:pt>
                <c:pt idx="3">
                  <c:v>122.81</c:v>
                </c:pt>
                <c:pt idx="4">
                  <c:v>122.73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08992"/>
        <c:axId val="10511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107.57</c:v>
                </c:pt>
                <c:pt idx="1">
                  <c:v>106.55</c:v>
                </c:pt>
                <c:pt idx="2">
                  <c:v>110.01</c:v>
                </c:pt>
                <c:pt idx="3">
                  <c:v>111.21</c:v>
                </c:pt>
                <c:pt idx="4">
                  <c:v>111.71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08992"/>
        <c:axId val="105110912"/>
      </c:lineChart>
      <c:dateAx>
        <c:axId val="105108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110912"/>
        <c:crosses val="autoZero"/>
        <c:auto val="1"/>
        <c:lblOffset val="100"/>
        <c:baseTimeUnit val="years"/>
      </c:dateAx>
      <c:valAx>
        <c:axId val="1051109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108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29.68</c:v>
                </c:pt>
                <c:pt idx="1">
                  <c:v>30.55</c:v>
                </c:pt>
                <c:pt idx="2">
                  <c:v>44.62</c:v>
                </c:pt>
                <c:pt idx="3">
                  <c:v>45.73</c:v>
                </c:pt>
                <c:pt idx="4">
                  <c:v>47.23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23296"/>
        <c:axId val="10522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38.07</c:v>
                </c:pt>
                <c:pt idx="1">
                  <c:v>39.06</c:v>
                </c:pt>
                <c:pt idx="2">
                  <c:v>46.66</c:v>
                </c:pt>
                <c:pt idx="3">
                  <c:v>47.46</c:v>
                </c:pt>
                <c:pt idx="4">
                  <c:v>48.49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23296"/>
        <c:axId val="105225216"/>
      </c:lineChart>
      <c:dateAx>
        <c:axId val="10522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25216"/>
        <c:crosses val="autoZero"/>
        <c:auto val="1"/>
        <c:lblOffset val="100"/>
        <c:baseTimeUnit val="years"/>
      </c:dateAx>
      <c:valAx>
        <c:axId val="10522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22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15.5</c:v>
                </c:pt>
                <c:pt idx="1">
                  <c:v>15.16</c:v>
                </c:pt>
                <c:pt idx="2">
                  <c:v>16.25</c:v>
                </c:pt>
                <c:pt idx="3">
                  <c:v>15.78</c:v>
                </c:pt>
                <c:pt idx="4">
                  <c:v>17.46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96736"/>
        <c:axId val="10939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7.73</c:v>
                </c:pt>
                <c:pt idx="1">
                  <c:v>8.8699999999999992</c:v>
                </c:pt>
                <c:pt idx="2">
                  <c:v>9.85</c:v>
                </c:pt>
                <c:pt idx="3">
                  <c:v>9.7100000000000009</c:v>
                </c:pt>
                <c:pt idx="4">
                  <c:v>12.79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96736"/>
        <c:axId val="109398656"/>
      </c:lineChart>
      <c:dateAx>
        <c:axId val="10939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398656"/>
        <c:crosses val="autoZero"/>
        <c:auto val="1"/>
        <c:lblOffset val="100"/>
        <c:baseTimeUnit val="years"/>
      </c:dateAx>
      <c:valAx>
        <c:axId val="10939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396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 formatCode="#,##0.00;&quot;△&quot;#,##0.00;&quot;-&quot;">
                  <c:v>4.12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431808"/>
        <c:axId val="10905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9.34</c:v>
                </c:pt>
                <c:pt idx="1">
                  <c:v>9.56</c:v>
                </c:pt>
                <c:pt idx="2">
                  <c:v>2.8</c:v>
                </c:pt>
                <c:pt idx="3">
                  <c:v>1.93</c:v>
                </c:pt>
                <c:pt idx="4">
                  <c:v>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31808"/>
        <c:axId val="109052672"/>
      </c:lineChart>
      <c:dateAx>
        <c:axId val="109431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052672"/>
        <c:crosses val="autoZero"/>
        <c:auto val="1"/>
        <c:lblOffset val="100"/>
        <c:baseTimeUnit val="years"/>
      </c:dateAx>
      <c:valAx>
        <c:axId val="109052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431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574.4</c:v>
                </c:pt>
                <c:pt idx="1">
                  <c:v>660.56</c:v>
                </c:pt>
                <c:pt idx="2">
                  <c:v>479.79</c:v>
                </c:pt>
                <c:pt idx="3">
                  <c:v>634.5</c:v>
                </c:pt>
                <c:pt idx="4">
                  <c:v>311.86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082880"/>
        <c:axId val="10908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915.5</c:v>
                </c:pt>
                <c:pt idx="1">
                  <c:v>963.24</c:v>
                </c:pt>
                <c:pt idx="2">
                  <c:v>381.53</c:v>
                </c:pt>
                <c:pt idx="3">
                  <c:v>391.54</c:v>
                </c:pt>
                <c:pt idx="4">
                  <c:v>384.34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82880"/>
        <c:axId val="109085056"/>
      </c:lineChart>
      <c:dateAx>
        <c:axId val="10908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085056"/>
        <c:crosses val="autoZero"/>
        <c:auto val="1"/>
        <c:lblOffset val="100"/>
        <c:baseTimeUnit val="years"/>
      </c:dateAx>
      <c:valAx>
        <c:axId val="109085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08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100.66</c:v>
                </c:pt>
                <c:pt idx="1">
                  <c:v>101.99</c:v>
                </c:pt>
                <c:pt idx="2">
                  <c:v>85.2</c:v>
                </c:pt>
                <c:pt idx="3">
                  <c:v>88.83</c:v>
                </c:pt>
                <c:pt idx="4">
                  <c:v>115.55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21536"/>
        <c:axId val="109123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404.78</c:v>
                </c:pt>
                <c:pt idx="1">
                  <c:v>400.38</c:v>
                </c:pt>
                <c:pt idx="2">
                  <c:v>393.27</c:v>
                </c:pt>
                <c:pt idx="3">
                  <c:v>386.97</c:v>
                </c:pt>
                <c:pt idx="4">
                  <c:v>380.58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21536"/>
        <c:axId val="109123456"/>
      </c:lineChart>
      <c:dateAx>
        <c:axId val="10912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123456"/>
        <c:crosses val="autoZero"/>
        <c:auto val="1"/>
        <c:lblOffset val="100"/>
        <c:baseTimeUnit val="years"/>
      </c:dateAx>
      <c:valAx>
        <c:axId val="109123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12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93.76</c:v>
                </c:pt>
                <c:pt idx="1">
                  <c:v>97.81</c:v>
                </c:pt>
                <c:pt idx="2">
                  <c:v>121.84</c:v>
                </c:pt>
                <c:pt idx="3">
                  <c:v>122.51</c:v>
                </c:pt>
                <c:pt idx="4">
                  <c:v>126.97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49568"/>
        <c:axId val="10916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98.07</c:v>
                </c:pt>
                <c:pt idx="1">
                  <c:v>96.56</c:v>
                </c:pt>
                <c:pt idx="2">
                  <c:v>100.47</c:v>
                </c:pt>
                <c:pt idx="3">
                  <c:v>101.72</c:v>
                </c:pt>
                <c:pt idx="4">
                  <c:v>102.38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49568"/>
        <c:axId val="109164032"/>
      </c:lineChart>
      <c:dateAx>
        <c:axId val="109149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164032"/>
        <c:crosses val="autoZero"/>
        <c:auto val="1"/>
        <c:lblOffset val="100"/>
        <c:baseTimeUnit val="years"/>
      </c:dateAx>
      <c:valAx>
        <c:axId val="10916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149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59.29</c:v>
                </c:pt>
                <c:pt idx="1">
                  <c:v>57.33</c:v>
                </c:pt>
                <c:pt idx="2">
                  <c:v>57.98</c:v>
                </c:pt>
                <c:pt idx="3">
                  <c:v>56.88</c:v>
                </c:pt>
                <c:pt idx="4">
                  <c:v>55.05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63488"/>
        <c:axId val="10926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172.26</c:v>
                </c:pt>
                <c:pt idx="1">
                  <c:v>177.14</c:v>
                </c:pt>
                <c:pt idx="2">
                  <c:v>169.82</c:v>
                </c:pt>
                <c:pt idx="3">
                  <c:v>168.2</c:v>
                </c:pt>
                <c:pt idx="4">
                  <c:v>168.67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63488"/>
        <c:axId val="109265664"/>
      </c:lineChart>
      <c:dateAx>
        <c:axId val="10926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265664"/>
        <c:crosses val="autoZero"/>
        <c:auto val="1"/>
        <c:lblOffset val="100"/>
        <c:baseTimeUnit val="years"/>
      </c:dateAx>
      <c:valAx>
        <c:axId val="10926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263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N22" zoomScaleNormal="100" workbookViewId="0">
      <selection activeCell="CB69" sqref="CB69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5" t="str">
        <f>データ!H6</f>
        <v>静岡県　小山町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A6</v>
      </c>
      <c r="X8" s="59"/>
      <c r="Y8" s="59"/>
      <c r="Z8" s="59"/>
      <c r="AA8" s="59"/>
      <c r="AB8" s="59"/>
      <c r="AC8" s="59"/>
      <c r="AD8" s="60"/>
      <c r="AE8" s="60"/>
      <c r="AF8" s="60"/>
      <c r="AG8" s="60"/>
      <c r="AH8" s="60"/>
      <c r="AI8" s="60"/>
      <c r="AJ8" s="60"/>
      <c r="AK8" s="5"/>
      <c r="AL8" s="61">
        <f>データ!$R$6</f>
        <v>19134</v>
      </c>
      <c r="AM8" s="61"/>
      <c r="AN8" s="61"/>
      <c r="AO8" s="61"/>
      <c r="AP8" s="61"/>
      <c r="AQ8" s="61"/>
      <c r="AR8" s="61"/>
      <c r="AS8" s="61"/>
      <c r="AT8" s="51">
        <f>データ!$S$6</f>
        <v>135.74</v>
      </c>
      <c r="AU8" s="52"/>
      <c r="AV8" s="52"/>
      <c r="AW8" s="52"/>
      <c r="AX8" s="52"/>
      <c r="AY8" s="52"/>
      <c r="AZ8" s="52"/>
      <c r="BA8" s="52"/>
      <c r="BB8" s="53">
        <f>データ!$T$6</f>
        <v>140.96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90.43</v>
      </c>
      <c r="J10" s="52"/>
      <c r="K10" s="52"/>
      <c r="L10" s="52"/>
      <c r="M10" s="52"/>
      <c r="N10" s="52"/>
      <c r="O10" s="64"/>
      <c r="P10" s="53">
        <f>データ!$P$6</f>
        <v>98.01</v>
      </c>
      <c r="Q10" s="53"/>
      <c r="R10" s="53"/>
      <c r="S10" s="53"/>
      <c r="T10" s="53"/>
      <c r="U10" s="53"/>
      <c r="V10" s="53"/>
      <c r="W10" s="61">
        <f>データ!$Q$6</f>
        <v>1130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18570</v>
      </c>
      <c r="AM10" s="61"/>
      <c r="AN10" s="61"/>
      <c r="AO10" s="61"/>
      <c r="AP10" s="61"/>
      <c r="AQ10" s="61"/>
      <c r="AR10" s="61"/>
      <c r="AS10" s="61"/>
      <c r="AT10" s="51">
        <f>データ!$V$6</f>
        <v>26.56</v>
      </c>
      <c r="AU10" s="52"/>
      <c r="AV10" s="52"/>
      <c r="AW10" s="52"/>
      <c r="AX10" s="52"/>
      <c r="AY10" s="52"/>
      <c r="AZ10" s="52"/>
      <c r="BA10" s="52"/>
      <c r="BB10" s="53">
        <f>データ!$W$6</f>
        <v>699.17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116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15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15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117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 x14ac:dyDescent="0.15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 x14ac:dyDescent="0.15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 x14ac:dyDescent="0.15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118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 x14ac:dyDescent="0.15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 x14ac:dyDescent="0.15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223441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静岡県　小山町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>
        <f t="shared" si="3"/>
        <v>0</v>
      </c>
      <c r="N6" s="35" t="str">
        <f t="shared" si="3"/>
        <v>-</v>
      </c>
      <c r="O6" s="35">
        <f t="shared" si="3"/>
        <v>90.43</v>
      </c>
      <c r="P6" s="35">
        <f t="shared" si="3"/>
        <v>98.01</v>
      </c>
      <c r="Q6" s="35">
        <f t="shared" si="3"/>
        <v>1130</v>
      </c>
      <c r="R6" s="35">
        <f t="shared" si="3"/>
        <v>19134</v>
      </c>
      <c r="S6" s="35">
        <f t="shared" si="3"/>
        <v>135.74</v>
      </c>
      <c r="T6" s="35">
        <f t="shared" si="3"/>
        <v>140.96</v>
      </c>
      <c r="U6" s="35">
        <f t="shared" si="3"/>
        <v>18570</v>
      </c>
      <c r="V6" s="35">
        <f t="shared" si="3"/>
        <v>26.56</v>
      </c>
      <c r="W6" s="35">
        <f t="shared" si="3"/>
        <v>699.17</v>
      </c>
      <c r="X6" s="36">
        <f>IF(X7="",NA(),X7)</f>
        <v>96.06</v>
      </c>
      <c r="Y6" s="36">
        <f t="shared" ref="Y6:AG6" si="4">IF(Y7="",NA(),Y7)</f>
        <v>100.3</v>
      </c>
      <c r="Z6" s="36">
        <f t="shared" si="4"/>
        <v>119.29</v>
      </c>
      <c r="AA6" s="36">
        <f t="shared" si="4"/>
        <v>122.81</v>
      </c>
      <c r="AB6" s="36">
        <f t="shared" si="4"/>
        <v>122.73</v>
      </c>
      <c r="AC6" s="36">
        <f t="shared" si="4"/>
        <v>107.57</v>
      </c>
      <c r="AD6" s="36">
        <f t="shared" si="4"/>
        <v>106.55</v>
      </c>
      <c r="AE6" s="36">
        <f t="shared" si="4"/>
        <v>110.01</v>
      </c>
      <c r="AF6" s="36">
        <f t="shared" si="4"/>
        <v>111.21</v>
      </c>
      <c r="AG6" s="36">
        <f t="shared" si="4"/>
        <v>111.71</v>
      </c>
      <c r="AH6" s="35" t="str">
        <f>IF(AH7="","",IF(AH7="-","【-】","【"&amp;SUBSTITUTE(TEXT(AH7,"#,##0.00"),"-","△")&amp;"】"))</f>
        <v>【114.35】</v>
      </c>
      <c r="AI6" s="36">
        <f>IF(AI7="",NA(),AI7)</f>
        <v>4.12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9.34</v>
      </c>
      <c r="AO6" s="36">
        <f t="shared" si="5"/>
        <v>9.56</v>
      </c>
      <c r="AP6" s="36">
        <f t="shared" si="5"/>
        <v>2.8</v>
      </c>
      <c r="AQ6" s="36">
        <f t="shared" si="5"/>
        <v>1.93</v>
      </c>
      <c r="AR6" s="36">
        <f t="shared" si="5"/>
        <v>1.72</v>
      </c>
      <c r="AS6" s="35" t="str">
        <f>IF(AS7="","",IF(AS7="-","【-】","【"&amp;SUBSTITUTE(TEXT(AS7,"#,##0.00"),"-","△")&amp;"】"))</f>
        <v>【0.79】</v>
      </c>
      <c r="AT6" s="36">
        <f>IF(AT7="",NA(),AT7)</f>
        <v>574.4</v>
      </c>
      <c r="AU6" s="36">
        <f t="shared" ref="AU6:BC6" si="6">IF(AU7="",NA(),AU7)</f>
        <v>660.56</v>
      </c>
      <c r="AV6" s="36">
        <f t="shared" si="6"/>
        <v>479.79</v>
      </c>
      <c r="AW6" s="36">
        <f t="shared" si="6"/>
        <v>634.5</v>
      </c>
      <c r="AX6" s="36">
        <f t="shared" si="6"/>
        <v>311.86</v>
      </c>
      <c r="AY6" s="36">
        <f t="shared" si="6"/>
        <v>915.5</v>
      </c>
      <c r="AZ6" s="36">
        <f t="shared" si="6"/>
        <v>963.24</v>
      </c>
      <c r="BA6" s="36">
        <f t="shared" si="6"/>
        <v>381.53</v>
      </c>
      <c r="BB6" s="36">
        <f t="shared" si="6"/>
        <v>391.54</v>
      </c>
      <c r="BC6" s="36">
        <f t="shared" si="6"/>
        <v>384.34</v>
      </c>
      <c r="BD6" s="35" t="str">
        <f>IF(BD7="","",IF(BD7="-","【-】","【"&amp;SUBSTITUTE(TEXT(BD7,"#,##0.00"),"-","△")&amp;"】"))</f>
        <v>【262.87】</v>
      </c>
      <c r="BE6" s="36">
        <f>IF(BE7="",NA(),BE7)</f>
        <v>100.66</v>
      </c>
      <c r="BF6" s="36">
        <f t="shared" ref="BF6:BN6" si="7">IF(BF7="",NA(),BF7)</f>
        <v>101.99</v>
      </c>
      <c r="BG6" s="36">
        <f t="shared" si="7"/>
        <v>85.2</v>
      </c>
      <c r="BH6" s="36">
        <f t="shared" si="7"/>
        <v>88.83</v>
      </c>
      <c r="BI6" s="36">
        <f t="shared" si="7"/>
        <v>115.55</v>
      </c>
      <c r="BJ6" s="36">
        <f t="shared" si="7"/>
        <v>404.78</v>
      </c>
      <c r="BK6" s="36">
        <f t="shared" si="7"/>
        <v>400.38</v>
      </c>
      <c r="BL6" s="36">
        <f t="shared" si="7"/>
        <v>393.27</v>
      </c>
      <c r="BM6" s="36">
        <f t="shared" si="7"/>
        <v>386.97</v>
      </c>
      <c r="BN6" s="36">
        <f t="shared" si="7"/>
        <v>380.58</v>
      </c>
      <c r="BO6" s="35" t="str">
        <f>IF(BO7="","",IF(BO7="-","【-】","【"&amp;SUBSTITUTE(TEXT(BO7,"#,##0.00"),"-","△")&amp;"】"))</f>
        <v>【270.87】</v>
      </c>
      <c r="BP6" s="36">
        <f>IF(BP7="",NA(),BP7)</f>
        <v>93.76</v>
      </c>
      <c r="BQ6" s="36">
        <f t="shared" ref="BQ6:BY6" si="8">IF(BQ7="",NA(),BQ7)</f>
        <v>97.81</v>
      </c>
      <c r="BR6" s="36">
        <f t="shared" si="8"/>
        <v>121.84</v>
      </c>
      <c r="BS6" s="36">
        <f t="shared" si="8"/>
        <v>122.51</v>
      </c>
      <c r="BT6" s="36">
        <f t="shared" si="8"/>
        <v>126.97</v>
      </c>
      <c r="BU6" s="36">
        <f t="shared" si="8"/>
        <v>98.07</v>
      </c>
      <c r="BV6" s="36">
        <f t="shared" si="8"/>
        <v>96.56</v>
      </c>
      <c r="BW6" s="36">
        <f t="shared" si="8"/>
        <v>100.47</v>
      </c>
      <c r="BX6" s="36">
        <f t="shared" si="8"/>
        <v>101.72</v>
      </c>
      <c r="BY6" s="36">
        <f t="shared" si="8"/>
        <v>102.38</v>
      </c>
      <c r="BZ6" s="35" t="str">
        <f>IF(BZ7="","",IF(BZ7="-","【-】","【"&amp;SUBSTITUTE(TEXT(BZ7,"#,##0.00"),"-","△")&amp;"】"))</f>
        <v>【105.59】</v>
      </c>
      <c r="CA6" s="36">
        <f>IF(CA7="",NA(),CA7)</f>
        <v>59.29</v>
      </c>
      <c r="CB6" s="36">
        <f t="shared" ref="CB6:CJ6" si="9">IF(CB7="",NA(),CB7)</f>
        <v>57.33</v>
      </c>
      <c r="CC6" s="36">
        <f t="shared" si="9"/>
        <v>57.98</v>
      </c>
      <c r="CD6" s="36">
        <f t="shared" si="9"/>
        <v>56.88</v>
      </c>
      <c r="CE6" s="36">
        <f t="shared" si="9"/>
        <v>55.05</v>
      </c>
      <c r="CF6" s="36">
        <f t="shared" si="9"/>
        <v>172.26</v>
      </c>
      <c r="CG6" s="36">
        <f t="shared" si="9"/>
        <v>177.14</v>
      </c>
      <c r="CH6" s="36">
        <f t="shared" si="9"/>
        <v>169.82</v>
      </c>
      <c r="CI6" s="36">
        <f t="shared" si="9"/>
        <v>168.2</v>
      </c>
      <c r="CJ6" s="36">
        <f t="shared" si="9"/>
        <v>168.67</v>
      </c>
      <c r="CK6" s="35" t="str">
        <f>IF(CK7="","",IF(CK7="-","【-】","【"&amp;SUBSTITUTE(TEXT(CK7,"#,##0.00"),"-","△")&amp;"】"))</f>
        <v>【163.27】</v>
      </c>
      <c r="CL6" s="36">
        <f>IF(CL7="",NA(),CL7)</f>
        <v>47.63</v>
      </c>
      <c r="CM6" s="36">
        <f t="shared" ref="CM6:CU6" si="10">IF(CM7="",NA(),CM7)</f>
        <v>46.7</v>
      </c>
      <c r="CN6" s="36">
        <f t="shared" si="10"/>
        <v>45.37</v>
      </c>
      <c r="CO6" s="36">
        <f t="shared" si="10"/>
        <v>46.2</v>
      </c>
      <c r="CP6" s="36">
        <f t="shared" si="10"/>
        <v>47.27</v>
      </c>
      <c r="CQ6" s="36">
        <f t="shared" si="10"/>
        <v>55.68</v>
      </c>
      <c r="CR6" s="36">
        <f t="shared" si="10"/>
        <v>55.64</v>
      </c>
      <c r="CS6" s="36">
        <f t="shared" si="10"/>
        <v>55.13</v>
      </c>
      <c r="CT6" s="36">
        <f t="shared" si="10"/>
        <v>54.77</v>
      </c>
      <c r="CU6" s="36">
        <f t="shared" si="10"/>
        <v>54.92</v>
      </c>
      <c r="CV6" s="35" t="str">
        <f>IF(CV7="","",IF(CV7="-","【-】","【"&amp;SUBSTITUTE(TEXT(CV7,"#,##0.00"),"-","△")&amp;"】"))</f>
        <v>【59.94】</v>
      </c>
      <c r="CW6" s="36">
        <f>IF(CW7="",NA(),CW7)</f>
        <v>87</v>
      </c>
      <c r="CX6" s="36">
        <f t="shared" ref="CX6:DF6" si="11">IF(CX7="",NA(),CX7)</f>
        <v>87</v>
      </c>
      <c r="CY6" s="36">
        <f t="shared" si="11"/>
        <v>87</v>
      </c>
      <c r="CZ6" s="36">
        <f t="shared" si="11"/>
        <v>87</v>
      </c>
      <c r="DA6" s="36">
        <f t="shared" si="11"/>
        <v>87</v>
      </c>
      <c r="DB6" s="36">
        <f t="shared" si="11"/>
        <v>83.18</v>
      </c>
      <c r="DC6" s="36">
        <f t="shared" si="11"/>
        <v>83.09</v>
      </c>
      <c r="DD6" s="36">
        <f t="shared" si="11"/>
        <v>83</v>
      </c>
      <c r="DE6" s="36">
        <f t="shared" si="11"/>
        <v>82.89</v>
      </c>
      <c r="DF6" s="36">
        <f t="shared" si="11"/>
        <v>82.66</v>
      </c>
      <c r="DG6" s="35" t="str">
        <f>IF(DG7="","",IF(DG7="-","【-】","【"&amp;SUBSTITUTE(TEXT(DG7,"#,##0.00"),"-","△")&amp;"】"))</f>
        <v>【90.22】</v>
      </c>
      <c r="DH6" s="36">
        <f>IF(DH7="",NA(),DH7)</f>
        <v>29.68</v>
      </c>
      <c r="DI6" s="36">
        <f t="shared" ref="DI6:DQ6" si="12">IF(DI7="",NA(),DI7)</f>
        <v>30.55</v>
      </c>
      <c r="DJ6" s="36">
        <f t="shared" si="12"/>
        <v>44.62</v>
      </c>
      <c r="DK6" s="36">
        <f t="shared" si="12"/>
        <v>45.73</v>
      </c>
      <c r="DL6" s="36">
        <f t="shared" si="12"/>
        <v>47.23</v>
      </c>
      <c r="DM6" s="36">
        <f t="shared" si="12"/>
        <v>38.07</v>
      </c>
      <c r="DN6" s="36">
        <f t="shared" si="12"/>
        <v>39.06</v>
      </c>
      <c r="DO6" s="36">
        <f t="shared" si="12"/>
        <v>46.66</v>
      </c>
      <c r="DP6" s="36">
        <f t="shared" si="12"/>
        <v>47.46</v>
      </c>
      <c r="DQ6" s="36">
        <f t="shared" si="12"/>
        <v>48.49</v>
      </c>
      <c r="DR6" s="35" t="str">
        <f>IF(DR7="","",IF(DR7="-","【-】","【"&amp;SUBSTITUTE(TEXT(DR7,"#,##0.00"),"-","△")&amp;"】"))</f>
        <v>【47.91】</v>
      </c>
      <c r="DS6" s="36">
        <f>IF(DS7="",NA(),DS7)</f>
        <v>15.5</v>
      </c>
      <c r="DT6" s="36">
        <f t="shared" ref="DT6:EB6" si="13">IF(DT7="",NA(),DT7)</f>
        <v>15.16</v>
      </c>
      <c r="DU6" s="36">
        <f t="shared" si="13"/>
        <v>16.25</v>
      </c>
      <c r="DV6" s="36">
        <f t="shared" si="13"/>
        <v>15.78</v>
      </c>
      <c r="DW6" s="36">
        <f t="shared" si="13"/>
        <v>17.46</v>
      </c>
      <c r="DX6" s="36">
        <f t="shared" si="13"/>
        <v>7.73</v>
      </c>
      <c r="DY6" s="36">
        <f t="shared" si="13"/>
        <v>8.8699999999999992</v>
      </c>
      <c r="DZ6" s="36">
        <f t="shared" si="13"/>
        <v>9.85</v>
      </c>
      <c r="EA6" s="36">
        <f t="shared" si="13"/>
        <v>9.7100000000000009</v>
      </c>
      <c r="EB6" s="36">
        <f t="shared" si="13"/>
        <v>12.79</v>
      </c>
      <c r="EC6" s="35" t="str">
        <f>IF(EC7="","",IF(EC7="-","【-】","【"&amp;SUBSTITUTE(TEXT(EC7,"#,##0.00"),"-","△")&amp;"】"))</f>
        <v>【15.00】</v>
      </c>
      <c r="ED6" s="35">
        <f>IF(ED7="",NA(),ED7)</f>
        <v>0</v>
      </c>
      <c r="EE6" s="36">
        <f t="shared" ref="EE6:EM6" si="14">IF(EE7="",NA(),EE7)</f>
        <v>0.22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0.67</v>
      </c>
      <c r="EJ6" s="36">
        <f t="shared" si="14"/>
        <v>0.67</v>
      </c>
      <c r="EK6" s="36">
        <f t="shared" si="14"/>
        <v>0.66</v>
      </c>
      <c r="EL6" s="36">
        <f t="shared" si="14"/>
        <v>0.99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223441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90.43</v>
      </c>
      <c r="P7" s="39">
        <v>98.01</v>
      </c>
      <c r="Q7" s="39">
        <v>1130</v>
      </c>
      <c r="R7" s="39">
        <v>19134</v>
      </c>
      <c r="S7" s="39">
        <v>135.74</v>
      </c>
      <c r="T7" s="39">
        <v>140.96</v>
      </c>
      <c r="U7" s="39">
        <v>18570</v>
      </c>
      <c r="V7" s="39">
        <v>26.56</v>
      </c>
      <c r="W7" s="39">
        <v>699.17</v>
      </c>
      <c r="X7" s="39">
        <v>96.06</v>
      </c>
      <c r="Y7" s="39">
        <v>100.3</v>
      </c>
      <c r="Z7" s="39">
        <v>119.29</v>
      </c>
      <c r="AA7" s="39">
        <v>122.81</v>
      </c>
      <c r="AB7" s="39">
        <v>122.73</v>
      </c>
      <c r="AC7" s="39">
        <v>107.57</v>
      </c>
      <c r="AD7" s="39">
        <v>106.55</v>
      </c>
      <c r="AE7" s="39">
        <v>110.01</v>
      </c>
      <c r="AF7" s="39">
        <v>111.21</v>
      </c>
      <c r="AG7" s="39">
        <v>111.71</v>
      </c>
      <c r="AH7" s="39">
        <v>114.35</v>
      </c>
      <c r="AI7" s="39">
        <v>4.12</v>
      </c>
      <c r="AJ7" s="39">
        <v>0</v>
      </c>
      <c r="AK7" s="39">
        <v>0</v>
      </c>
      <c r="AL7" s="39">
        <v>0</v>
      </c>
      <c r="AM7" s="39">
        <v>0</v>
      </c>
      <c r="AN7" s="39">
        <v>9.34</v>
      </c>
      <c r="AO7" s="39">
        <v>9.56</v>
      </c>
      <c r="AP7" s="39">
        <v>2.8</v>
      </c>
      <c r="AQ7" s="39">
        <v>1.93</v>
      </c>
      <c r="AR7" s="39">
        <v>1.72</v>
      </c>
      <c r="AS7" s="39">
        <v>0.79</v>
      </c>
      <c r="AT7" s="39">
        <v>574.4</v>
      </c>
      <c r="AU7" s="39">
        <v>660.56</v>
      </c>
      <c r="AV7" s="39">
        <v>479.79</v>
      </c>
      <c r="AW7" s="39">
        <v>634.5</v>
      </c>
      <c r="AX7" s="39">
        <v>311.86</v>
      </c>
      <c r="AY7" s="39">
        <v>915.5</v>
      </c>
      <c r="AZ7" s="39">
        <v>963.24</v>
      </c>
      <c r="BA7" s="39">
        <v>381.53</v>
      </c>
      <c r="BB7" s="39">
        <v>391.54</v>
      </c>
      <c r="BC7" s="39">
        <v>384.34</v>
      </c>
      <c r="BD7" s="39">
        <v>262.87</v>
      </c>
      <c r="BE7" s="39">
        <v>100.66</v>
      </c>
      <c r="BF7" s="39">
        <v>101.99</v>
      </c>
      <c r="BG7" s="39">
        <v>85.2</v>
      </c>
      <c r="BH7" s="39">
        <v>88.83</v>
      </c>
      <c r="BI7" s="39">
        <v>115.55</v>
      </c>
      <c r="BJ7" s="39">
        <v>404.78</v>
      </c>
      <c r="BK7" s="39">
        <v>400.38</v>
      </c>
      <c r="BL7" s="39">
        <v>393.27</v>
      </c>
      <c r="BM7" s="39">
        <v>386.97</v>
      </c>
      <c r="BN7" s="39">
        <v>380.58</v>
      </c>
      <c r="BO7" s="39">
        <v>270.87</v>
      </c>
      <c r="BP7" s="39">
        <v>93.76</v>
      </c>
      <c r="BQ7" s="39">
        <v>97.81</v>
      </c>
      <c r="BR7" s="39">
        <v>121.84</v>
      </c>
      <c r="BS7" s="39">
        <v>122.51</v>
      </c>
      <c r="BT7" s="39">
        <v>126.97</v>
      </c>
      <c r="BU7" s="39">
        <v>98.07</v>
      </c>
      <c r="BV7" s="39">
        <v>96.56</v>
      </c>
      <c r="BW7" s="39">
        <v>100.47</v>
      </c>
      <c r="BX7" s="39">
        <v>101.72</v>
      </c>
      <c r="BY7" s="39">
        <v>102.38</v>
      </c>
      <c r="BZ7" s="39">
        <v>105.59</v>
      </c>
      <c r="CA7" s="39">
        <v>59.29</v>
      </c>
      <c r="CB7" s="39">
        <v>57.33</v>
      </c>
      <c r="CC7" s="39">
        <v>57.98</v>
      </c>
      <c r="CD7" s="39">
        <v>56.88</v>
      </c>
      <c r="CE7" s="39">
        <v>55.05</v>
      </c>
      <c r="CF7" s="39">
        <v>172.26</v>
      </c>
      <c r="CG7" s="39">
        <v>177.14</v>
      </c>
      <c r="CH7" s="39">
        <v>169.82</v>
      </c>
      <c r="CI7" s="39">
        <v>168.2</v>
      </c>
      <c r="CJ7" s="39">
        <v>168.67</v>
      </c>
      <c r="CK7" s="39">
        <v>163.27000000000001</v>
      </c>
      <c r="CL7" s="39">
        <v>47.63</v>
      </c>
      <c r="CM7" s="39">
        <v>46.7</v>
      </c>
      <c r="CN7" s="39">
        <v>45.37</v>
      </c>
      <c r="CO7" s="39">
        <v>46.2</v>
      </c>
      <c r="CP7" s="39">
        <v>47.27</v>
      </c>
      <c r="CQ7" s="39">
        <v>55.68</v>
      </c>
      <c r="CR7" s="39">
        <v>55.64</v>
      </c>
      <c r="CS7" s="39">
        <v>55.13</v>
      </c>
      <c r="CT7" s="39">
        <v>54.77</v>
      </c>
      <c r="CU7" s="39">
        <v>54.92</v>
      </c>
      <c r="CV7" s="39">
        <v>59.94</v>
      </c>
      <c r="CW7" s="39">
        <v>87</v>
      </c>
      <c r="CX7" s="39">
        <v>87</v>
      </c>
      <c r="CY7" s="39">
        <v>87</v>
      </c>
      <c r="CZ7" s="39">
        <v>87</v>
      </c>
      <c r="DA7" s="39">
        <v>87</v>
      </c>
      <c r="DB7" s="39">
        <v>83.18</v>
      </c>
      <c r="DC7" s="39">
        <v>83.09</v>
      </c>
      <c r="DD7" s="39">
        <v>83</v>
      </c>
      <c r="DE7" s="39">
        <v>82.89</v>
      </c>
      <c r="DF7" s="39">
        <v>82.66</v>
      </c>
      <c r="DG7" s="39">
        <v>90.22</v>
      </c>
      <c r="DH7" s="39">
        <v>29.68</v>
      </c>
      <c r="DI7" s="39">
        <v>30.55</v>
      </c>
      <c r="DJ7" s="39">
        <v>44.62</v>
      </c>
      <c r="DK7" s="39">
        <v>45.73</v>
      </c>
      <c r="DL7" s="39">
        <v>47.23</v>
      </c>
      <c r="DM7" s="39">
        <v>38.07</v>
      </c>
      <c r="DN7" s="39">
        <v>39.06</v>
      </c>
      <c r="DO7" s="39">
        <v>46.66</v>
      </c>
      <c r="DP7" s="39">
        <v>47.46</v>
      </c>
      <c r="DQ7" s="39">
        <v>48.49</v>
      </c>
      <c r="DR7" s="39">
        <v>47.91</v>
      </c>
      <c r="DS7" s="39">
        <v>15.5</v>
      </c>
      <c r="DT7" s="39">
        <v>15.16</v>
      </c>
      <c r="DU7" s="39">
        <v>16.25</v>
      </c>
      <c r="DV7" s="39">
        <v>15.78</v>
      </c>
      <c r="DW7" s="39">
        <v>17.46</v>
      </c>
      <c r="DX7" s="39">
        <v>7.73</v>
      </c>
      <c r="DY7" s="39">
        <v>8.8699999999999992</v>
      </c>
      <c r="DZ7" s="39">
        <v>9.85</v>
      </c>
      <c r="EA7" s="39">
        <v>9.7100000000000009</v>
      </c>
      <c r="EB7" s="39">
        <v>12.79</v>
      </c>
      <c r="EC7" s="39">
        <v>15</v>
      </c>
      <c r="ED7" s="39">
        <v>0</v>
      </c>
      <c r="EE7" s="39">
        <v>0.22</v>
      </c>
      <c r="EF7" s="39">
        <v>0</v>
      </c>
      <c r="EG7" s="39">
        <v>0</v>
      </c>
      <c r="EH7" s="39">
        <v>0</v>
      </c>
      <c r="EI7" s="39">
        <v>0.67</v>
      </c>
      <c r="EJ7" s="39">
        <v>0.67</v>
      </c>
      <c r="EK7" s="39">
        <v>0.66</v>
      </c>
      <c r="EL7" s="39">
        <v>0.99</v>
      </c>
      <c r="EM7" s="39">
        <v>0.71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575</cp:lastModifiedBy>
  <cp:lastPrinted>2018-02-07T04:55:01Z</cp:lastPrinted>
  <dcterms:created xsi:type="dcterms:W3CDTF">2017-12-25T01:29:51Z</dcterms:created>
  <dcterms:modified xsi:type="dcterms:W3CDTF">2018-02-13T08:33:56Z</dcterms:modified>
</cp:coreProperties>
</file>