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D10"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<sst xmlns="http://schemas.openxmlformats.org/spreadsheetml/2006/main" count="240" uniqueCount="125">
  <si>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</si>
  <si>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</si>
  <si>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</si>
  <si>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</si>
  <si>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</si>
  <si>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</si>
  <si>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</si>
  <si>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</si>
  <si>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</si>
  <si>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</si>
  <si>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</si>
  <si>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</si>
  <si>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</si>
  <si>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</si>
  <si>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</si>
  <si>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</si>
  <si>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</si>
  <si>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</si>
  <si>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</si>
  <si>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</si>
  <si>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</si>
  <si>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</si>
  <si>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</si>
  <si>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</si>
  <si>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</si>
  <si>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</si>
  <si>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</si>
  <si>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</si>
  <si>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</si>
  <si>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</si>
  <si>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</si>
  <si>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</si>
  <si>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</si>
  <si>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</si>
  <si>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</si>
  <si>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</si>
  <si>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</si>
  <si>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</si>
  <si>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</si>
  <si>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</si>
  <si>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</si>
  <si>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</si>
  <si>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</si>
  <si>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</si>
  <si>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</si>
  <si>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</si>
  <si>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</si>
  <si>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</si>
  <si>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</si>
  <si>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</si>
  <si>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</si>
  <si>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</si>
  <si>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</si>
  <si>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</si>
  <si>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</si>
  <si>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</si>
  <si>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</si>
  <si>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</si>
  <si>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</si>
  <si>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</si>
  <si>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</si>
  <si>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</si>
  <si>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</si>
  <si>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</si>
  <si>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</si>
  <si>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</si>
  <si>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</si>
  <si>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</si>
  <si>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</si>
  <si>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</si>
  <si>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</si>
  <si>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</si>
  <si>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</si>
  <si>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</si>
  <si>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</si>
  <si>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</si>
  <si>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</si>
  <si>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</si>
  <si>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</si>
  <si>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</si>
  <si>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</si>
  <si>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</si>
  <si>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</si>
  <si>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</si>
  <si>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</si>
  <si>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</si>
  <si>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</si>
  <si>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</si>
  <si>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</si>
  <si>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</si>
  <si>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</si>
  <si>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</si>
  <si>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</si>
  <si>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</si>
  <si>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</si>
  <si>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</si>
  <si>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</si>
  <si>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</si>
  <si>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</si>
  <si>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</si>
  <si>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</si>
  <si>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</si>
  <si>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</si>
  <si>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</si>
  <si>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</si>
  <si>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</si>
  <si>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</si>
  <si>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</si>
  <si>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</si>
  <si>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小山町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</si>
  <si>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</si>
  <si>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</si>
  <si>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</si>
  <si>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</si>
  <si>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</si>
  <si>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</si>
  <si>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</si>
  <si>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</si>
  <si>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</si>
  <si>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</si>
  <si>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</si>
  <si>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現在、浄化センターの長寿命化対策事業を行い、順次施設の更新を図っている。
今後は、ストックマネジメント計画により、管路及びマンホールポンプ等の更新も順次進めていく。</t>
    <rPh sb="0" eb="2">
      <t>ゲンザイ</t>
    </rPh>
    <rPh sb="3" eb="5">
      <t>ジョウカ</t>
    </rPh>
    <rPh sb="10" eb="11">
      <t>チョウ</t>
    </rPh>
    <rPh sb="11" eb="14">
      <t>ジュミョウカ</t>
    </rPh>
    <rPh sb="14" eb="16">
      <t>タイサク</t>
    </rPh>
    <rPh sb="16" eb="18">
      <t>ジギョウ</t>
    </rPh>
    <rPh sb="19" eb="20">
      <t>オコナ</t>
    </rPh>
    <rPh sb="22" eb="24">
      <t>ジュンジ</t>
    </rPh>
    <rPh sb="24" eb="26">
      <t>シセツ</t>
    </rPh>
    <rPh sb="27" eb="29">
      <t>コウシン</t>
    </rPh>
    <rPh sb="30" eb="31">
      <t>ハカ</t>
    </rPh>
    <rPh sb="37" eb="39">
      <t>コンゴ</t>
    </rPh>
    <rPh sb="51" eb="53">
      <t>ケイカク</t>
    </rPh>
    <rPh sb="57" eb="59">
      <t>カンロ</t>
    </rPh>
    <rPh sb="59" eb="60">
      <t>オヨ</t>
    </rPh>
    <rPh sb="69" eb="70">
      <t>トウ</t>
    </rPh>
    <rPh sb="71" eb="73">
      <t>コウシン</t>
    </rPh>
    <rPh sb="74" eb="76">
      <t>ジュンジ</t>
    </rPh>
    <rPh sb="76" eb="77">
      <t>スス</t>
    </rPh>
    <phoneticPr fontId="4"/>
  </si>
  <si>
    <t>経営戦略の策定や、下水道使用料の改定等を検討しながら、健全経営に努める。</t>
    <rPh sb="0" eb="2">
      <t>ケイエイ</t>
    </rPh>
    <rPh sb="2" eb="4">
      <t>センリャク</t>
    </rPh>
    <rPh sb="5" eb="7">
      <t>サクテイ</t>
    </rPh>
    <rPh sb="9" eb="12">
      <t>ゲスイドウ</t>
    </rPh>
    <rPh sb="12" eb="15">
      <t>シヨウリョウ</t>
    </rPh>
    <rPh sb="16" eb="18">
      <t>カイテイ</t>
    </rPh>
    <rPh sb="18" eb="19">
      <t>トウ</t>
    </rPh>
    <rPh sb="20" eb="22">
      <t>ケントウ</t>
    </rPh>
    <rPh sb="27" eb="29">
      <t>ケンゼン</t>
    </rPh>
    <rPh sb="29" eb="31">
      <t>ケイエイ</t>
    </rPh>
    <rPh sb="32" eb="33">
      <t>ツト</t>
    </rPh>
    <phoneticPr fontId="4"/>
  </si>
  <si>
    <t>非設置</t>
    <rPh sb="0" eb="1">
      <t>ヒ</t>
    </rPh>
    <rPh sb="1" eb="3">
      <t>セッチ</t>
    </rPh>
    <phoneticPr fontId="4"/>
  </si>
  <si>
    <t xml:space="preserve">・収益的収支比率は、平成２６年度の料金改定に伴い使用料収入が年々増加しており、今年度においては前年度比３５．８１ポイント増加の９７．５５％と大幅に増加した。
・使用料収入の増加に伴い、経費回収率も前年度比２９．６６ポイント増加の９４．９５％と類似団体平均値と比較しても大幅な増加となった。
今後、人口減少や節電家電の普及等により一戸当たりの使用量の伸びが期待出来ないため、下水道収入の減少が予想されることから、料金改正を検討しながら、健全経営に努めていく。             </t>
    <rPh sb="10" eb="12">
      <t>ヘイセイ</t>
    </rPh>
    <rPh sb="14" eb="16">
      <t>ネンド</t>
    </rPh>
    <rPh sb="17" eb="19">
      <t>リョウキン</t>
    </rPh>
    <rPh sb="19" eb="21">
      <t>カイテイ</t>
    </rPh>
    <rPh sb="22" eb="23">
      <t>トモナ</t>
    </rPh>
    <rPh sb="24" eb="27">
      <t>シヨウリョウ</t>
    </rPh>
    <rPh sb="27" eb="29">
      <t>シュウニュウ</t>
    </rPh>
    <rPh sb="30" eb="32">
      <t>ネンネン</t>
    </rPh>
    <rPh sb="39" eb="42">
      <t>コンネンド</t>
    </rPh>
    <rPh sb="47" eb="50">
      <t>ゼンネンド</t>
    </rPh>
    <rPh sb="50" eb="51">
      <t>ヒ</t>
    </rPh>
    <rPh sb="60" eb="62">
      <t>ゾウカ</t>
    </rPh>
    <rPh sb="80" eb="83">
      <t>シヨウリョウ</t>
    </rPh>
    <rPh sb="83" eb="85">
      <t>シュウニュウ</t>
    </rPh>
    <rPh sb="86" eb="88">
      <t>ゾウカ</t>
    </rPh>
    <rPh sb="89" eb="90">
      <t>トモナ</t>
    </rPh>
    <rPh sb="92" eb="94">
      <t>ケイヒ</t>
    </rPh>
    <rPh sb="94" eb="96">
      <t>カイシュウ</t>
    </rPh>
    <rPh sb="96" eb="97">
      <t>リツ</t>
    </rPh>
    <rPh sb="121" eb="123">
      <t>ルイジ</t>
    </rPh>
    <rPh sb="123" eb="125">
      <t>ダンタイ</t>
    </rPh>
    <rPh sb="125" eb="128">
      <t>ヘイキンチ</t>
    </rPh>
    <rPh sb="129" eb="131">
      <t>ヒカク</t>
    </rPh>
    <rPh sb="134" eb="136">
      <t>オオハバ</t>
    </rPh>
    <rPh sb="137" eb="139">
      <t>ゾウカ</t>
    </rPh>
    <rPh sb="145" eb="147">
      <t>コンゴ</t>
    </rPh>
    <rPh sb="148" eb="150">
      <t>ジンコウ</t>
    </rPh>
    <rPh sb="150" eb="152">
      <t>ゲンショウ</t>
    </rPh>
    <rPh sb="153" eb="155">
      <t>セツデン</t>
    </rPh>
    <rPh sb="155" eb="157">
      <t>カデン</t>
    </rPh>
    <rPh sb="158" eb="160">
      <t>フキュウ</t>
    </rPh>
    <rPh sb="160" eb="161">
      <t>トウ</t>
    </rPh>
    <rPh sb="164" eb="166">
      <t>イッコ</t>
    </rPh>
    <rPh sb="166" eb="167">
      <t>ア</t>
    </rPh>
    <rPh sb="192" eb="194">
      <t>ゲンショウ</t>
    </rPh>
    <rPh sb="195" eb="197">
      <t>ヨソウ</t>
    </rPh>
    <rPh sb="205" eb="207">
      <t>リョウキン</t>
    </rPh>
    <rPh sb="207" eb="209">
      <t>カイセイ</t>
    </rPh>
    <rPh sb="210" eb="212">
      <t>ケントウ</t>
    </rPh>
    <rPh sb="217" eb="219">
      <t>ケンゼン</t>
    </rPh>
    <rPh sb="219" eb="221">
      <t>ケイエイ</t>
    </rPh>
    <rPh sb="222" eb="22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</si>
</sst>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065600"/>
        <c:axId val="970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0.03</c:v>
                </c:pt>
                <c:pt idx="3" formatCode="#,##0.00;&quot;△&quot;#,##0.00;&quot;-&quot;">
                  <c:v>0.15</c:v>
                </c:pt>
                <c:pt idx="4" formatCode="#,##0.00;&quot;△&quot;#,##0.00;&quot;-&quot;">
                  <c:v>0.1</c:v>
                </c:pt>
              </c:numCache>
            </c:numRef>
          </c:val>
          <c:smooth val="0"/>
        </c:ser>
        <c:dLbls>
          <c:showLegendKey val="0"/>
          <c:showVal val="0"/>
          <c:showCatName val="0"/>
          <c:showSerName val="0"/>
          <c:showPercent val="0"/>
          <c:showBubbleSize val="0"/>
        </c:dLbls>
        <c:marker val="1"/>
        <c:smooth val="0"/>
        <c:axId val="97065600"/>
        <c:axId val="97096448"/>
      </c:lineChart>
      <c:dateAx>
        <c:axId val="97065600"/>
        <c:scaling>
          <c:orientation val="minMax"/>
        </c:scaling>
        <c:delete val="1"/>
        <c:axPos val="b"/>
        <c:numFmt formatCode="ge" sourceLinked="1"/>
        <c:majorTickMark val="none"/>
        <c:minorTickMark val="none"/>
        <c:tickLblPos val="none"/>
        <c:crossAx val="97096448"/>
        <c:crosses val="autoZero"/>
        <c:auto val="1"/>
        <c:lblOffset val="100"/>
        <c:baseTimeUnit val="years"/>
      </c:dateAx>
      <c:valAx>
        <c:axId val="970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42.48</c:v>
                </c:pt>
                <c:pt idx="1">
                  <c:v>43.03</c:v>
                </c:pt>
                <c:pt idx="2">
                  <c:v>42.63</c:v>
                </c:pt>
                <c:pt idx="3">
                  <c:v>38.630000000000003</c:v>
                </c:pt>
                <c:pt idx="4">
                  <c:v>38.549999999999997</c:v>
                </c:pt>
              </c:numCache>
            </c:numRef>
          </c:val>
        </c:ser>
        <c:dLbls>
          <c:showLegendKey val="0"/>
          <c:showVal val="0"/>
          <c:showCatName val="0"/>
          <c:showSerName val="0"/>
          <c:showPercent val="0"/>
          <c:showBubbleSize val="0"/>
        </c:dLbls>
        <c:gapWidth val="150"/>
        <c:axId val="99433472"/>
        <c:axId val="994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49.89</c:v>
                </c:pt>
                <c:pt idx="3">
                  <c:v>49.39</c:v>
                </c:pt>
                <c:pt idx="4">
                  <c:v>49.25</c:v>
                </c:pt>
              </c:numCache>
            </c:numRef>
          </c:val>
          <c:smooth val="0"/>
        </c:ser>
        <c:dLbls>
          <c:showLegendKey val="0"/>
          <c:showVal val="0"/>
          <c:showCatName val="0"/>
          <c:showSerName val="0"/>
          <c:showPercent val="0"/>
          <c:showBubbleSize val="0"/>
        </c:dLbls>
        <c:marker val="1"/>
        <c:smooth val="0"/>
        <c:axId val="99433472"/>
        <c:axId val="99439744"/>
      </c:lineChart>
      <c:dateAx>
        <c:axId val="99433472"/>
        <c:scaling>
          <c:orientation val="minMax"/>
        </c:scaling>
        <c:delete val="1"/>
        <c:axPos val="b"/>
        <c:numFmt formatCode="ge" sourceLinked="1"/>
        <c:majorTickMark val="none"/>
        <c:minorTickMark val="none"/>
        <c:tickLblPos val="none"/>
        <c:crossAx val="99439744"/>
        <c:crosses val="autoZero"/>
        <c:auto val="1"/>
        <c:lblOffset val="100"/>
        <c:baseTimeUnit val="years"/>
      </c:dateAx>
      <c:valAx>
        <c:axId val="994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93.79</c:v>
                </c:pt>
                <c:pt idx="1">
                  <c:v>94.24</c:v>
                </c:pt>
                <c:pt idx="2">
                  <c:v>94.78</c:v>
                </c:pt>
                <c:pt idx="3">
                  <c:v>95.91</c:v>
                </c:pt>
                <c:pt idx="4">
                  <c:v>96.3</c:v>
                </c:pt>
              </c:numCache>
            </c:numRef>
          </c:val>
        </c:ser>
        <c:dLbls>
          <c:showLegendKey val="0"/>
          <c:showVal val="0"/>
          <c:showCatName val="0"/>
          <c:showSerName val="0"/>
          <c:showPercent val="0"/>
          <c:showBubbleSize val="0"/>
        </c:dLbls>
        <c:gapWidth val="150"/>
        <c:axId val="99461760"/>
        <c:axId val="994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84.73</c:v>
                </c:pt>
                <c:pt idx="3">
                  <c:v>83.96</c:v>
                </c:pt>
                <c:pt idx="4">
                  <c:v>84.12</c:v>
                </c:pt>
              </c:numCache>
            </c:numRef>
          </c:val>
          <c:smooth val="0"/>
        </c:ser>
        <c:dLbls>
          <c:showLegendKey val="0"/>
          <c:showVal val="0"/>
          <c:showCatName val="0"/>
          <c:showSerName val="0"/>
          <c:showPercent val="0"/>
          <c:showBubbleSize val="0"/>
        </c:dLbls>
        <c:marker val="1"/>
        <c:smooth val="0"/>
        <c:axId val="99461760"/>
        <c:axId val="99468032"/>
      </c:lineChart>
      <c:dateAx>
        <c:axId val="99461760"/>
        <c:scaling>
          <c:orientation val="minMax"/>
        </c:scaling>
        <c:delete val="1"/>
        <c:axPos val="b"/>
        <c:numFmt formatCode="ge" sourceLinked="1"/>
        <c:majorTickMark val="none"/>
        <c:minorTickMark val="none"/>
        <c:tickLblPos val="none"/>
        <c:crossAx val="99468032"/>
        <c:crosses val="autoZero"/>
        <c:auto val="1"/>
        <c:lblOffset val="100"/>
        <c:baseTimeUnit val="years"/>
      </c:dateAx>
      <c:valAx>
        <c:axId val="994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77.22</c:v>
                </c:pt>
                <c:pt idx="1">
                  <c:v>76.81</c:v>
                </c:pt>
                <c:pt idx="2">
                  <c:v>60.04</c:v>
                </c:pt>
                <c:pt idx="3">
                  <c:v>61.74</c:v>
                </c:pt>
                <c:pt idx="4">
                  <c:v>97.55</c:v>
                </c:pt>
              </c:numCache>
            </c:numRef>
          </c:val>
        </c:ser>
        <c:dLbls>
          <c:showLegendKey val="0"/>
          <c:showVal val="0"/>
          <c:showCatName val="0"/>
          <c:showSerName val="0"/>
          <c:showPercent val="0"/>
          <c:showBubbleSize val="0"/>
        </c:dLbls>
        <c:gapWidth val="150"/>
        <c:axId val="97106176"/>
        <c:axId val="971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06176"/>
        <c:axId val="97108352"/>
      </c:lineChart>
      <c:dateAx>
        <c:axId val="97106176"/>
        <c:scaling>
          <c:orientation val="minMax"/>
        </c:scaling>
        <c:delete val="1"/>
        <c:axPos val="b"/>
        <c:numFmt formatCode="ge" sourceLinked="1"/>
        <c:majorTickMark val="none"/>
        <c:minorTickMark val="none"/>
        <c:tickLblPos val="none"/>
        <c:crossAx val="97108352"/>
        <c:crosses val="autoZero"/>
        <c:auto val="1"/>
        <c:lblOffset val="100"/>
        <c:baseTimeUnit val="years"/>
      </c:dateAx>
      <c:valAx>
        <c:axId val="971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92512"/>
        <c:axId val="976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92512"/>
        <c:axId val="97652736"/>
      </c:lineChart>
      <c:dateAx>
        <c:axId val="97392512"/>
        <c:scaling>
          <c:orientation val="minMax"/>
        </c:scaling>
        <c:delete val="1"/>
        <c:axPos val="b"/>
        <c:numFmt formatCode="ge" sourceLinked="1"/>
        <c:majorTickMark val="none"/>
        <c:minorTickMark val="none"/>
        <c:tickLblPos val="none"/>
        <c:crossAx val="97652736"/>
        <c:crosses val="autoZero"/>
        <c:auto val="1"/>
        <c:lblOffset val="100"/>
        <c:baseTimeUnit val="years"/>
      </c:dateAx>
      <c:valAx>
        <c:axId val="976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76288"/>
        <c:axId val="977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76288"/>
        <c:axId val="97703040"/>
      </c:lineChart>
      <c:dateAx>
        <c:axId val="97676288"/>
        <c:scaling>
          <c:orientation val="minMax"/>
        </c:scaling>
        <c:delete val="1"/>
        <c:axPos val="b"/>
        <c:numFmt formatCode="ge" sourceLinked="1"/>
        <c:majorTickMark val="none"/>
        <c:minorTickMark val="none"/>
        <c:tickLblPos val="none"/>
        <c:crossAx val="97703040"/>
        <c:crosses val="autoZero"/>
        <c:auto val="1"/>
        <c:lblOffset val="100"/>
        <c:baseTimeUnit val="years"/>
      </c:dateAx>
      <c:valAx>
        <c:axId val="977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79520"/>
        <c:axId val="991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79520"/>
        <c:axId val="99189888"/>
      </c:lineChart>
      <c:dateAx>
        <c:axId val="99179520"/>
        <c:scaling>
          <c:orientation val="minMax"/>
        </c:scaling>
        <c:delete val="1"/>
        <c:axPos val="b"/>
        <c:numFmt formatCode="ge" sourceLinked="1"/>
        <c:majorTickMark val="none"/>
        <c:minorTickMark val="none"/>
        <c:tickLblPos val="none"/>
        <c:crossAx val="99189888"/>
        <c:crosses val="autoZero"/>
        <c:auto val="1"/>
        <c:lblOffset val="100"/>
        <c:baseTimeUnit val="years"/>
      </c:dateAx>
      <c:valAx>
        <c:axId val="991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92288"/>
        <c:axId val="992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92288"/>
        <c:axId val="99294208"/>
      </c:lineChart>
      <c:dateAx>
        <c:axId val="99292288"/>
        <c:scaling>
          <c:orientation val="minMax"/>
        </c:scaling>
        <c:delete val="1"/>
        <c:axPos val="b"/>
        <c:numFmt formatCode="ge" sourceLinked="1"/>
        <c:majorTickMark val="none"/>
        <c:minorTickMark val="none"/>
        <c:tickLblPos val="none"/>
        <c:crossAx val="99294208"/>
        <c:crosses val="autoZero"/>
        <c:auto val="1"/>
        <c:lblOffset val="100"/>
        <c:baseTimeUnit val="years"/>
      </c:dateAx>
      <c:valAx>
        <c:axId val="992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1503.26</c:v>
                </c:pt>
                <c:pt idx="1">
                  <c:v>1521.36</c:v>
                </c:pt>
                <c:pt idx="2">
                  <c:v>1380.83</c:v>
                </c:pt>
                <c:pt idx="3">
                  <c:v>1330.48</c:v>
                </c:pt>
                <c:pt idx="4">
                  <c:v>1241.57</c:v>
                </c:pt>
              </c:numCache>
            </c:numRef>
          </c:val>
        </c:ser>
        <c:dLbls>
          <c:showLegendKey val="0"/>
          <c:showVal val="0"/>
          <c:showCatName val="0"/>
          <c:showSerName val="0"/>
          <c:showPercent val="0"/>
          <c:showBubbleSize val="0"/>
        </c:dLbls>
        <c:gapWidth val="150"/>
        <c:axId val="99316480"/>
        <c:axId val="993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99316480"/>
        <c:axId val="99318400"/>
      </c:lineChart>
      <c:dateAx>
        <c:axId val="99316480"/>
        <c:scaling>
          <c:orientation val="minMax"/>
        </c:scaling>
        <c:delete val="1"/>
        <c:axPos val="b"/>
        <c:numFmt formatCode="ge" sourceLinked="1"/>
        <c:majorTickMark val="none"/>
        <c:minorTickMark val="none"/>
        <c:tickLblPos val="none"/>
        <c:crossAx val="99318400"/>
        <c:crosses val="autoZero"/>
        <c:auto val="1"/>
        <c:lblOffset val="100"/>
        <c:baseTimeUnit val="years"/>
      </c:dateAx>
      <c:valAx>
        <c:axId val="993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62.71</c:v>
                </c:pt>
                <c:pt idx="1">
                  <c:v>59.9</c:v>
                </c:pt>
                <c:pt idx="2">
                  <c:v>66.069999999999993</c:v>
                </c:pt>
                <c:pt idx="3">
                  <c:v>65.290000000000006</c:v>
                </c:pt>
                <c:pt idx="4">
                  <c:v>94.95</c:v>
                </c:pt>
              </c:numCache>
            </c:numRef>
          </c:val>
        </c:ser>
        <c:dLbls>
          <c:showLegendKey val="0"/>
          <c:showVal val="0"/>
          <c:showCatName val="0"/>
          <c:showSerName val="0"/>
          <c:showPercent val="0"/>
          <c:showBubbleSize val="0"/>
        </c:dLbls>
        <c:gapWidth val="150"/>
        <c:axId val="99357056"/>
        <c:axId val="993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99357056"/>
        <c:axId val="99358976"/>
      </c:lineChart>
      <c:dateAx>
        <c:axId val="99357056"/>
        <c:scaling>
          <c:orientation val="minMax"/>
        </c:scaling>
        <c:delete val="1"/>
        <c:axPos val="b"/>
        <c:numFmt formatCode="ge" sourceLinked="1"/>
        <c:majorTickMark val="none"/>
        <c:minorTickMark val="none"/>
        <c:tickLblPos val="none"/>
        <c:crossAx val="99358976"/>
        <c:crosses val="autoZero"/>
        <c:auto val="1"/>
        <c:lblOffset val="100"/>
        <c:baseTimeUnit val="years"/>
      </c:dateAx>
      <c:valAx>
        <c:axId val="993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208.58</c:v>
                </c:pt>
                <c:pt idx="1">
                  <c:v>215.73</c:v>
                </c:pt>
                <c:pt idx="2">
                  <c:v>213.99</c:v>
                </c:pt>
                <c:pt idx="3">
                  <c:v>217.74</c:v>
                </c:pt>
                <c:pt idx="4">
                  <c:v>150</c:v>
                </c:pt>
              </c:numCache>
            </c:numRef>
          </c:val>
        </c:ser>
        <c:dLbls>
          <c:showLegendKey val="0"/>
          <c:showVal val="0"/>
          <c:showCatName val="0"/>
          <c:showSerName val="0"/>
          <c:showPercent val="0"/>
          <c:showBubbleSize val="0"/>
        </c:dLbls>
        <c:gapWidth val="150"/>
        <c:axId val="99392896"/>
        <c:axId val="994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248.89</c:v>
                </c:pt>
                <c:pt idx="3">
                  <c:v>250.84</c:v>
                </c:pt>
                <c:pt idx="4">
                  <c:v>235.61</c:v>
                </c:pt>
              </c:numCache>
            </c:numRef>
          </c:val>
          <c:smooth val="0"/>
        </c:ser>
        <c:dLbls>
          <c:showLegendKey val="0"/>
          <c:showVal val="0"/>
          <c:showCatName val="0"/>
          <c:showSerName val="0"/>
          <c:showPercent val="0"/>
          <c:showBubbleSize val="0"/>
        </c:dLbls>
        <c:marker val="1"/>
        <c:smooth val="0"/>
        <c:axId val="99392896"/>
        <c:axId val="99407360"/>
      </c:lineChart>
      <c:dateAx>
        <c:axId val="99392896"/>
        <c:scaling>
          <c:orientation val="minMax"/>
        </c:scaling>
        <c:delete val="1"/>
        <c:axPos val="b"/>
        <c:numFmt formatCode="ge" sourceLinked="1"/>
        <c:majorTickMark val="none"/>
        <c:minorTickMark val="none"/>
        <c:tickLblPos val="none"/>
        <c:crossAx val="99407360"/>
        <c:crosses val="autoZero"/>
        <c:auto val="1"/>
        <c:lblOffset val="100"/>
        <c:baseTimeUnit val="years"/>
      </c:dateAx>
      <c:valAx>
        <c:axId val="994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H36" sqref="BH3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小山町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123</v>
      </c>
      <c r="AE8" s="49"/>
      <c r="AF8" s="49"/>
      <c r="AG8" s="49"/>
      <c r="AH8" s="49"/>
      <c r="AI8" s="49"/>
      <c r="AJ8" s="49"/>
      <c r="AK8" s="4"/>
      <c r="AL8" s="50">
        <f>データ!S6</f>
        <v>19134</v>
      </c>
      <c r="AM8" s="50"/>
      <c r="AN8" s="50"/>
      <c r="AO8" s="50"/>
      <c r="AP8" s="50"/>
      <c r="AQ8" s="50"/>
      <c r="AR8" s="50"/>
      <c r="AS8" s="50"/>
      <c r="AT8" s="45">
        <f>データ!T6</f>
        <v>135.74</v>
      </c>
      <c r="AU8" s="45"/>
      <c r="AV8" s="45"/>
      <c r="AW8" s="45"/>
      <c r="AX8" s="45"/>
      <c r="AY8" s="45"/>
      <c r="AZ8" s="45"/>
      <c r="BA8" s="45"/>
      <c r="BB8" s="45">
        <f>データ!U6</f>
        <v>140.96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22.42</v>
      </c>
      <c r="Q10" s="45"/>
      <c r="R10" s="45"/>
      <c r="S10" s="45"/>
      <c r="T10" s="45"/>
      <c r="U10" s="45"/>
      <c r="V10" s="45"/>
      <c r="W10" s="45">
        <f>データ!Q6</f>
        <v>89.24</v>
      </c>
      <c r="X10" s="45"/>
      <c r="Y10" s="45"/>
      <c r="Z10" s="45"/>
      <c r="AA10" s="45"/>
      <c r="AB10" s="45"/>
      <c r="AC10" s="45"/>
      <c r="AD10" s="50">
        <f>データ!R6</f>
        <v>2200</v>
      </c>
      <c r="AE10" s="50"/>
      <c r="AF10" s="50"/>
      <c r="AG10" s="50"/>
      <c r="AH10" s="50"/>
      <c r="AI10" s="50"/>
      <c r="AJ10" s="50"/>
      <c r="AK10" s="2"/>
      <c r="AL10" s="50">
        <f>データ!V6</f>
        <v>4245</v>
      </c>
      <c r="AM10" s="50"/>
      <c r="AN10" s="50"/>
      <c r="AO10" s="50"/>
      <c r="AP10" s="50"/>
      <c r="AQ10" s="50"/>
      <c r="AR10" s="50"/>
      <c r="AS10" s="50"/>
      <c r="AT10" s="45">
        <f>データ!W6</f>
        <v>2.02</v>
      </c>
      <c r="AU10" s="45"/>
      <c r="AV10" s="45"/>
      <c r="AW10" s="45"/>
      <c r="AX10" s="45"/>
      <c r="AY10" s="45"/>
      <c r="AZ10" s="45"/>
      <c r="BA10" s="45"/>
      <c r="BB10" s="45">
        <f>データ!X6</f>
        <v>2101.4899999999998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223441</v>
      </c>
      <c r="D6" s="33">
        <f t="shared" si="3"/>
        <v>47</v>
      </c>
      <c r="E6" s="33">
        <f t="shared" si="3"/>
        <v>17</v>
      </c>
      <c r="F6" s="33">
        <f t="shared" si="3"/>
        <v>1</v>
      </c>
      <c r="G6" s="33">
        <f t="shared" si="3"/>
        <v>0</v>
      </c>
      <c r="H6" s="33" t="str">
        <f t="shared" si="3"/>
        <v>静岡県　小山町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22.42</v>
      </c>
      <c r="Q6" s="34">
        <f t="shared" si="3"/>
        <v>89.24</v>
      </c>
      <c r="R6" s="34">
        <f t="shared" si="3"/>
        <v>2200</v>
      </c>
      <c r="S6" s="34">
        <f t="shared" si="3"/>
        <v>19134</v>
      </c>
      <c r="T6" s="34">
        <f t="shared" si="3"/>
        <v>135.74</v>
      </c>
      <c r="U6" s="34">
        <f t="shared" si="3"/>
        <v>140.96</v>
      </c>
      <c r="V6" s="34">
        <f t="shared" si="3"/>
        <v>4245</v>
      </c>
      <c r="W6" s="34">
        <f t="shared" si="3"/>
        <v>2.02</v>
      </c>
      <c r="X6" s="34">
        <f t="shared" si="3"/>
        <v>2101.4899999999998</v>
      </c>
      <c r="Y6" s="35">
        <f>IF(Y7="",NA(),Y7)</f>
        <v>77.22</v>
      </c>
      <c r="Z6" s="35">
        <f t="shared" ref="Z6:AH6" si="4">IF(Z7="",NA(),Z7)</f>
        <v>76.81</v>
      </c>
      <c r="AA6" s="35">
        <f t="shared" si="4"/>
        <v>60.04</v>
      </c>
      <c r="AB6" s="35">
        <f t="shared" si="4"/>
        <v>61.74</v>
      </c>
      <c r="AC6" s="35">
        <f t="shared" si="4"/>
        <v>97.55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1503.26</v>
      </c>
      <c r="BG6" s="35">
        <f t="shared" ref="BG6:BO6" si="7">IF(BG7="",NA(),BG7)</f>
        <v>1521.36</v>
      </c>
      <c r="BH6" s="35">
        <f t="shared" si="7"/>
        <v>1380.83</v>
      </c>
      <c r="BI6" s="35">
        <f t="shared" si="7"/>
        <v>1330.48</v>
      </c>
      <c r="BJ6" s="35">
        <f t="shared" si="7"/>
        <v>1241.57</v>
      </c>
      <c r="BK6" s="35">
        <f t="shared" si="7"/>
        <v>1791.46</v>
      </c>
      <c r="BL6" s="35">
        <f t="shared" si="7"/>
        <v>1826.49</v>
      </c>
      <c r="BM6" s="35">
        <f t="shared" si="7"/>
        <v>1203.71</v>
      </c>
      <c r="BN6" s="35">
        <f t="shared" si="7"/>
        <v>1162.3599999999999</v>
      </c>
      <c r="BO6" s="35">
        <f t="shared" si="7"/>
        <v>1047.6500000000001</v>
      </c>
      <c r="BP6" s="34" t="str">
        <f>IF(BP7="","",IF(BP7="-","【-】","【"&amp;SUBSTITUTE(TEXT(BP7,"#,##0.00"),"-","△")&amp;"】"))</f>
        <v>【728.30】</v>
      </c>
      <c r="BQ6" s="35">
        <f>IF(BQ7="",NA(),BQ7)</f>
        <v>62.71</v>
      </c>
      <c r="BR6" s="35">
        <f t="shared" ref="BR6:BZ6" si="8">IF(BR7="",NA(),BR7)</f>
        <v>59.9</v>
      </c>
      <c r="BS6" s="35">
        <f t="shared" si="8"/>
        <v>66.069999999999993</v>
      </c>
      <c r="BT6" s="35">
        <f t="shared" si="8"/>
        <v>65.290000000000006</v>
      </c>
      <c r="BU6" s="35">
        <f t="shared" si="8"/>
        <v>94.95</v>
      </c>
      <c r="BV6" s="35">
        <f t="shared" si="8"/>
        <v>51.28</v>
      </c>
      <c r="BW6" s="35">
        <f t="shared" si="8"/>
        <v>48</v>
      </c>
      <c r="BX6" s="35">
        <f t="shared" si="8"/>
        <v>69.739999999999995</v>
      </c>
      <c r="BY6" s="35">
        <f t="shared" si="8"/>
        <v>68.209999999999994</v>
      </c>
      <c r="BZ6" s="35">
        <f t="shared" si="8"/>
        <v>74.040000000000006</v>
      </c>
      <c r="CA6" s="34" t="str">
        <f>IF(CA7="","",IF(CA7="-","【-】","【"&amp;SUBSTITUTE(TEXT(CA7,"#,##0.00"),"-","△")&amp;"】"))</f>
        <v>【100.04】</v>
      </c>
      <c r="CB6" s="35">
        <f>IF(CB7="",NA(),CB7)</f>
        <v>208.58</v>
      </c>
      <c r="CC6" s="35">
        <f t="shared" ref="CC6:CK6" si="9">IF(CC7="",NA(),CC7)</f>
        <v>215.73</v>
      </c>
      <c r="CD6" s="35">
        <f t="shared" si="9"/>
        <v>213.99</v>
      </c>
      <c r="CE6" s="35">
        <f t="shared" si="9"/>
        <v>217.74</v>
      </c>
      <c r="CF6" s="35">
        <f t="shared" si="9"/>
        <v>150</v>
      </c>
      <c r="CG6" s="35">
        <f t="shared" si="9"/>
        <v>311.81</v>
      </c>
      <c r="CH6" s="35">
        <f t="shared" si="9"/>
        <v>334.37</v>
      </c>
      <c r="CI6" s="35">
        <f t="shared" si="9"/>
        <v>248.89</v>
      </c>
      <c r="CJ6" s="35">
        <f t="shared" si="9"/>
        <v>250.84</v>
      </c>
      <c r="CK6" s="35">
        <f t="shared" si="9"/>
        <v>235.61</v>
      </c>
      <c r="CL6" s="34" t="str">
        <f>IF(CL7="","",IF(CL7="-","【-】","【"&amp;SUBSTITUTE(TEXT(CL7,"#,##0.00"),"-","△")&amp;"】"))</f>
        <v>【137.82】</v>
      </c>
      <c r="CM6" s="35">
        <f>IF(CM7="",NA(),CM7)</f>
        <v>42.48</v>
      </c>
      <c r="CN6" s="35">
        <f t="shared" ref="CN6:CV6" si="10">IF(CN7="",NA(),CN7)</f>
        <v>43.03</v>
      </c>
      <c r="CO6" s="35">
        <f t="shared" si="10"/>
        <v>42.63</v>
      </c>
      <c r="CP6" s="35">
        <f t="shared" si="10"/>
        <v>38.630000000000003</v>
      </c>
      <c r="CQ6" s="35">
        <f t="shared" si="10"/>
        <v>38.549999999999997</v>
      </c>
      <c r="CR6" s="35">
        <f t="shared" si="10"/>
        <v>41.95</v>
      </c>
      <c r="CS6" s="35">
        <f t="shared" si="10"/>
        <v>40.71</v>
      </c>
      <c r="CT6" s="35">
        <f t="shared" si="10"/>
        <v>49.89</v>
      </c>
      <c r="CU6" s="35">
        <f t="shared" si="10"/>
        <v>49.39</v>
      </c>
      <c r="CV6" s="35">
        <f t="shared" si="10"/>
        <v>49.25</v>
      </c>
      <c r="CW6" s="34" t="str">
        <f>IF(CW7="","",IF(CW7="-","【-】","【"&amp;SUBSTITUTE(TEXT(CW7,"#,##0.00"),"-","△")&amp;"】"))</f>
        <v>【60.09】</v>
      </c>
      <c r="CX6" s="35">
        <f>IF(CX7="",NA(),CX7)</f>
        <v>93.79</v>
      </c>
      <c r="CY6" s="35">
        <f t="shared" ref="CY6:DG6" si="11">IF(CY7="",NA(),CY7)</f>
        <v>94.24</v>
      </c>
      <c r="CZ6" s="35">
        <f t="shared" si="11"/>
        <v>94.78</v>
      </c>
      <c r="DA6" s="35">
        <f t="shared" si="11"/>
        <v>95.91</v>
      </c>
      <c r="DB6" s="35">
        <f t="shared" si="11"/>
        <v>96.3</v>
      </c>
      <c r="DC6" s="35">
        <f t="shared" si="11"/>
        <v>64.459999999999994</v>
      </c>
      <c r="DD6" s="35">
        <f t="shared" si="11"/>
        <v>63.45</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0.03</v>
      </c>
      <c r="EM6" s="35">
        <f t="shared" si="14"/>
        <v>0.15</v>
      </c>
      <c r="EN6" s="35">
        <f t="shared" si="14"/>
        <v>0.1</v>
      </c>
      <c r="EO6" s="34" t="str">
        <f>IF(EO7="","",IF(EO7="-","【-】","【"&amp;SUBSTITUTE(TEXT(EO7,"#,##0.00"),"-","△")&amp;"】"))</f>
        <v>【0.27】</v>
      </c>
    </row>
    <row r="7" spans="1:145" s="36" customFormat="1">
      <c r="A7" s="28"/>
      <c r="B7" s="37">
        <v>2016</v>
      </c>
      <c r="C7" s="37">
        <v>223441</v>
      </c>
      <c r="D7" s="37">
        <v>47</v>
      </c>
      <c r="E7" s="37">
        <v>17</v>
      </c>
      <c r="F7" s="37">
        <v>1</v>
      </c>
      <c r="G7" s="37">
        <v>0</v>
      </c>
      <c r="H7" s="37" t="s">
        <v>109</v>
      </c>
      <c r="I7" s="37" t="s">
        <v>110</v>
      </c>
      <c r="J7" s="37" t="s">
        <v>111</v>
      </c>
      <c r="K7" s="37" t="s">
        <v>112</v>
      </c>
      <c r="L7" s="37" t="s">
        <v>113</v>
      </c>
      <c r="M7" s="37"/>
      <c r="N7" s="38" t="s">
        <v>114</v>
      </c>
      <c r="O7" s="38" t="s">
        <v>115</v>
      </c>
      <c r="P7" s="38">
        <v>22.42</v>
      </c>
      <c r="Q7" s="38">
        <v>89.24</v>
      </c>
      <c r="R7" s="38">
        <v>2200</v>
      </c>
      <c r="S7" s="38">
        <v>19134</v>
      </c>
      <c r="T7" s="38">
        <v>135.74</v>
      </c>
      <c r="U7" s="38">
        <v>140.96</v>
      </c>
      <c r="V7" s="38">
        <v>4245</v>
      </c>
      <c r="W7" s="38">
        <v>2.02</v>
      </c>
      <c r="X7" s="38">
        <v>2101.4899999999998</v>
      </c>
      <c r="Y7" s="38">
        <v>77.22</v>
      </c>
      <c r="Z7" s="38">
        <v>76.81</v>
      </c>
      <c r="AA7" s="38">
        <v>60.04</v>
      </c>
      <c r="AB7" s="38">
        <v>61.74</v>
      </c>
      <c r="AC7" s="38">
        <v>97.55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1503.26</v>
      </c>
      <c r="BG7" s="38">
        <v>1521.36</v>
      </c>
      <c r="BH7" s="38">
        <v>1380.83</v>
      </c>
      <c r="BI7" s="38">
        <v>1330.48</v>
      </c>
      <c r="BJ7" s="38">
        <v>1241.57</v>
      </c>
      <c r="BK7" s="38">
        <v>1791.46</v>
      </c>
      <c r="BL7" s="38">
        <v>1826.49</v>
      </c>
      <c r="BM7" s="38">
        <v>1203.71</v>
      </c>
      <c r="BN7" s="38">
        <v>1162.3599999999999</v>
      </c>
      <c r="BO7" s="38">
        <v>1047.6500000000001</v>
      </c>
      <c r="BP7" s="38">
        <v>728.3</v>
      </c>
      <c r="BQ7" s="38">
        <v>62.71</v>
      </c>
      <c r="BR7" s="38">
        <v>59.9</v>
      </c>
      <c r="BS7" s="38">
        <v>66.069999999999993</v>
      </c>
      <c r="BT7" s="38">
        <v>65.290000000000006</v>
      </c>
      <c r="BU7" s="38">
        <v>94.95</v>
      </c>
      <c r="BV7" s="38">
        <v>51.28</v>
      </c>
      <c r="BW7" s="38">
        <v>48</v>
      </c>
      <c r="BX7" s="38">
        <v>69.739999999999995</v>
      </c>
      <c r="BY7" s="38">
        <v>68.209999999999994</v>
      </c>
      <c r="BZ7" s="38">
        <v>74.040000000000006</v>
      </c>
      <c r="CA7" s="38">
        <v>100.04</v>
      </c>
      <c r="CB7" s="38">
        <v>208.58</v>
      </c>
      <c r="CC7" s="38">
        <v>215.73</v>
      </c>
      <c r="CD7" s="38">
        <v>213.99</v>
      </c>
      <c r="CE7" s="38">
        <v>217.74</v>
      </c>
      <c r="CF7" s="38">
        <v>150</v>
      </c>
      <c r="CG7" s="38">
        <v>311.81</v>
      </c>
      <c r="CH7" s="38">
        <v>334.37</v>
      </c>
      <c r="CI7" s="38">
        <v>248.89</v>
      </c>
      <c r="CJ7" s="38">
        <v>250.84</v>
      </c>
      <c r="CK7" s="38">
        <v>235.61</v>
      </c>
      <c r="CL7" s="38">
        <v>137.82</v>
      </c>
      <c r="CM7" s="38">
        <v>42.48</v>
      </c>
      <c r="CN7" s="38">
        <v>43.03</v>
      </c>
      <c r="CO7" s="38">
        <v>42.63</v>
      </c>
      <c r="CP7" s="38">
        <v>38.630000000000003</v>
      </c>
      <c r="CQ7" s="38">
        <v>38.549999999999997</v>
      </c>
      <c r="CR7" s="38">
        <v>41.95</v>
      </c>
      <c r="CS7" s="38">
        <v>40.71</v>
      </c>
      <c r="CT7" s="38">
        <v>49.89</v>
      </c>
      <c r="CU7" s="38">
        <v>49.39</v>
      </c>
      <c r="CV7" s="38">
        <v>49.25</v>
      </c>
      <c r="CW7" s="38">
        <v>60.09</v>
      </c>
      <c r="CX7" s="38">
        <v>93.79</v>
      </c>
      <c r="CY7" s="38">
        <v>94.24</v>
      </c>
      <c r="CZ7" s="38">
        <v>94.78</v>
      </c>
      <c r="DA7" s="38">
        <v>95.91</v>
      </c>
      <c r="DB7" s="38">
        <v>96.3</v>
      </c>
      <c r="DC7" s="38">
        <v>64.459999999999994</v>
      </c>
      <c r="DD7" s="38">
        <v>63.45</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岩間　雅史</cp:lastModifiedBy>
  <cp:lastPrinted>2018-02-27T06:43:55Z</cp:lastPrinted>
  <dcterms:created xsi:type="dcterms:W3CDTF">2017-12-25T02:08:59Z</dcterms:created>
  <dcterms:modified xsi:type="dcterms:W3CDTF">2018-02-27T07:46:54Z</dcterms:modified>
</cp:coreProperties>
</file>