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040　業務係\農集排\決算統計\H29年度報告　H28年度分農集排決算統計\【転送】（216〆切）【依頼】平成28年度決算「経営比較分析表」の分析等について\"/>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<sst xmlns="http://schemas.openxmlformats.org/spreadsheetml/2006/main" count="240" uniqueCount="125">
  <si>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</si>
  <si>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</si>
  <si>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</si>
  <si>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</si>
  <si>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</si>
  <si>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</si>
  <si>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</si>
  <si>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</si>
  <si>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</si>
  <si>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</si>
  <si>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</si>
  <si>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</si>
  <si>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</si>
  <si>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</si>
  <si>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</si>
  <si>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</si>
  <si>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</si>
  <si>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</si>
  <si>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</si>
  <si>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</si>
  <si>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</si>
  <si>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</si>
  <si>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</si>
  <si>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</si>
  <si>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</si>
  <si>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</si>
  <si>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</si>
  <si>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</si>
  <si>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</si>
  <si>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</si>
  <si>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</si>
  <si>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</si>
  <si>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</si>
  <si>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</si>
  <si>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</si>
  <si>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</si>
  <si>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</si>
  <si>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</si>
  <si>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</si>
  <si>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</si>
  <si>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</si>
  <si>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</si>
  <si>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</si>
  <si>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</si>
  <si>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</si>
  <si>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</si>
  <si>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</si>
  <si>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</si>
  <si>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</si>
  <si>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</si>
  <si>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</si>
  <si>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</si>
  <si>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</si>
  <si>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</si>
  <si>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</si>
  <si>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</si>
  <si>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</si>
  <si>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</si>
  <si>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</si>
  <si>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</si>
  <si>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</si>
  <si>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</si>
  <si>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</si>
  <si>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</si>
  <si>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</si>
  <si>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</si>
  <si>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</si>
  <si>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</si>
  <si>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</si>
  <si>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</si>
  <si>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</si>
  <si>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</si>
  <si>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</si>
  <si>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</si>
  <si>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</si>
  <si>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</si>
  <si>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</si>
  <si>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</si>
  <si>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</si>
  <si>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</si>
  <si>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</si>
  <si>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</si>
  <si>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</si>
  <si>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</si>
  <si>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</si>
  <si>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</si>
  <si>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</si>
  <si>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</si>
  <si>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</si>
  <si>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</si>
  <si>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</si>
  <si>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</si>
  <si>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</si>
  <si>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</si>
  <si>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</si>
  <si>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</si>
  <si>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</si>
  <si>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</si>
  <si>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</si>
  <si>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</si>
  <si>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</si>
  <si>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</si>
  <si>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</si>
  <si>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</si>
  <si>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</si>
  <si>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</si>
  <si>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</si>
  <si>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</si>
  <si>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</si>
  <si>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函南町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</si>
  <si>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</si>
  <si>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</si>
  <si>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</si>
  <si>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</si>
  <si>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</si>
  <si>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</si>
  <si>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</si>
  <si>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</si>
  <si>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</si>
  <si>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</si>
  <si>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</si>
  <si>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</si>
  <si>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当施設は平成１１年度より供用開始し、２０年弱が経過するが、施設・本管ともに老朽化度は低く施設の更新は行っていない。
　今後の人口変動、経済性、効率性などを考慮し老朽化対策を検討していく必要性はある。</t>
    <rPh sb="1" eb="4">
      <t>トウシセツ</t>
    </rPh>
    <rPh sb="5" eb="7">
      <t>ヘイセイ</t>
    </rPh>
    <rPh sb="9" eb="11">
      <t>ネンド</t>
    </rPh>
    <rPh sb="13" eb="15">
      <t>キョウヨウ</t>
    </rPh>
    <rPh sb="15" eb="17">
      <t>カイシ</t>
    </rPh>
    <rPh sb="21" eb="22">
      <t>ネン</t>
    </rPh>
    <rPh sb="22" eb="23">
      <t>ジャク</t>
    </rPh>
    <rPh sb="24" eb="26">
      <t>ケイカ</t>
    </rPh>
    <rPh sb="30" eb="32">
      <t>シセツ</t>
    </rPh>
    <rPh sb="33" eb="35">
      <t>ホンカン</t>
    </rPh>
    <rPh sb="38" eb="41">
      <t>ロウキュウカ</t>
    </rPh>
    <rPh sb="41" eb="42">
      <t>ド</t>
    </rPh>
    <rPh sb="43" eb="44">
      <t>ヒク</t>
    </rPh>
    <rPh sb="45" eb="47">
      <t>シセツ</t>
    </rPh>
    <rPh sb="48" eb="50">
      <t>コウシン</t>
    </rPh>
    <rPh sb="51" eb="52">
      <t>オコナ</t>
    </rPh>
    <rPh sb="60" eb="62">
      <t>コンゴ</t>
    </rPh>
    <rPh sb="63" eb="65">
      <t>ジンコウ</t>
    </rPh>
    <rPh sb="65" eb="67">
      <t>ヘンドウ</t>
    </rPh>
    <rPh sb="68" eb="71">
      <t>ケイザイセイ</t>
    </rPh>
    <rPh sb="72" eb="75">
      <t>コウリツセイ</t>
    </rPh>
    <rPh sb="78" eb="80">
      <t>コウリョ</t>
    </rPh>
    <rPh sb="81" eb="84">
      <t>ロウキュウカ</t>
    </rPh>
    <rPh sb="84" eb="86">
      <t>タイサク</t>
    </rPh>
    <rPh sb="87" eb="89">
      <t>ケントウ</t>
    </rPh>
    <rPh sb="93" eb="95">
      <t>ヒツヨウ</t>
    </rPh>
    <rPh sb="95" eb="96">
      <t>セイ</t>
    </rPh>
    <phoneticPr fontId="4"/>
  </si>
  <si>
    <t>　経営の健全性の面からみると、慢性的な赤字経営となっている。現状では対象区域の人口規模も年々減少している一方、歳出規模は年々増加することから、他会計から繰入れしなければ維持していくのが困難であり使用料金の値上げについても検討をしている。
　優良農地の保全のための町政策であり、施設整備にかかる企業債償還負担等を町が行っているが、維持管理相当分については、受益者の負担で賄える経営となるよう中長期的な計画を策定する必要がある。また、将来を見据え、施設の老朽化に備えた対応を検討する必要がある。</t>
    <rPh sb="1" eb="3">
      <t>ケイエイ</t>
    </rPh>
    <rPh sb="4" eb="7">
      <t>ケンゼンセイ</t>
    </rPh>
    <rPh sb="8" eb="9">
      <t>メン</t>
    </rPh>
    <rPh sb="15" eb="18">
      <t>マンセイテキ</t>
    </rPh>
    <rPh sb="19" eb="21">
      <t>アカジ</t>
    </rPh>
    <rPh sb="21" eb="23">
      <t>ケイエイ</t>
    </rPh>
    <rPh sb="30" eb="32">
      <t>ゲンジョウ</t>
    </rPh>
    <rPh sb="34" eb="36">
      <t>タイショウ</t>
    </rPh>
    <rPh sb="36" eb="38">
      <t>クイキ</t>
    </rPh>
    <rPh sb="39" eb="41">
      <t>ジンコウ</t>
    </rPh>
    <rPh sb="41" eb="43">
      <t>キボ</t>
    </rPh>
    <rPh sb="44" eb="46">
      <t>ネンネン</t>
    </rPh>
    <rPh sb="46" eb="48">
      <t>ゲンショウ</t>
    </rPh>
    <rPh sb="52" eb="54">
      <t>イッポウ</t>
    </rPh>
    <rPh sb="55" eb="57">
      <t>サイシュツ</t>
    </rPh>
    <rPh sb="57" eb="59">
      <t>キボ</t>
    </rPh>
    <rPh sb="60" eb="62">
      <t>ネンネン</t>
    </rPh>
    <rPh sb="62" eb="64">
      <t>ゾウカ</t>
    </rPh>
    <rPh sb="71" eb="72">
      <t>ホカ</t>
    </rPh>
    <rPh sb="72" eb="74">
      <t>カイケイ</t>
    </rPh>
    <rPh sb="76" eb="77">
      <t>ク</t>
    </rPh>
    <rPh sb="77" eb="78">
      <t>イ</t>
    </rPh>
    <rPh sb="84" eb="86">
      <t>イジ</t>
    </rPh>
    <rPh sb="92" eb="94">
      <t>コンナン</t>
    </rPh>
    <rPh sb="97" eb="100">
      <t>シヨウリョウ</t>
    </rPh>
    <rPh sb="100" eb="101">
      <t>キン</t>
    </rPh>
    <rPh sb="102" eb="104">
      <t>ネア</t>
    </rPh>
    <rPh sb="110" eb="112">
      <t>ケントウ</t>
    </rPh>
    <rPh sb="120" eb="122">
      <t>ユウリョウ</t>
    </rPh>
    <rPh sb="122" eb="124">
      <t>ノウチ</t>
    </rPh>
    <rPh sb="125" eb="127">
      <t>ホゼン</t>
    </rPh>
    <rPh sb="131" eb="132">
      <t>チョウ</t>
    </rPh>
    <rPh sb="132" eb="134">
      <t>セイサク</t>
    </rPh>
    <rPh sb="138" eb="140">
      <t>シセツ</t>
    </rPh>
    <rPh sb="140" eb="142">
      <t>セイビ</t>
    </rPh>
    <rPh sb="146" eb="148">
      <t>キギョウ</t>
    </rPh>
    <rPh sb="148" eb="149">
      <t>サイ</t>
    </rPh>
    <rPh sb="149" eb="151">
      <t>ショウカン</t>
    </rPh>
    <rPh sb="151" eb="153">
      <t>フタン</t>
    </rPh>
    <rPh sb="153" eb="154">
      <t>トウ</t>
    </rPh>
    <rPh sb="155" eb="156">
      <t>マチ</t>
    </rPh>
    <rPh sb="157" eb="158">
      <t>オコナ</t>
    </rPh>
    <rPh sb="164" eb="166">
      <t>イジ</t>
    </rPh>
    <rPh sb="166" eb="168">
      <t>カンリ</t>
    </rPh>
    <rPh sb="168" eb="171">
      <t>ソウトウブン</t>
    </rPh>
    <rPh sb="177" eb="180">
      <t>ジュエキシャ</t>
    </rPh>
    <rPh sb="181" eb="183">
      <t>フタン</t>
    </rPh>
    <rPh sb="184" eb="185">
      <t>マカナ</t>
    </rPh>
    <rPh sb="187" eb="189">
      <t>ケイエイ</t>
    </rPh>
    <rPh sb="194" eb="198">
      <t>チュウチョウキテキ</t>
    </rPh>
    <rPh sb="199" eb="201">
      <t>ケイカク</t>
    </rPh>
    <rPh sb="202" eb="204">
      <t>サクテイ</t>
    </rPh>
    <rPh sb="206" eb="208">
      <t>ヒツヨウ</t>
    </rPh>
    <rPh sb="215" eb="217">
      <t>ショウライ</t>
    </rPh>
    <rPh sb="218" eb="220">
      <t>ミス</t>
    </rPh>
    <rPh sb="222" eb="224">
      <t>シセツ</t>
    </rPh>
    <rPh sb="225" eb="228">
      <t>ロウキュウカ</t>
    </rPh>
    <rPh sb="229" eb="230">
      <t>ソナ</t>
    </rPh>
    <rPh sb="232" eb="234">
      <t>タイオウ</t>
    </rPh>
    <rPh sb="235" eb="237">
      <t>ケントウ</t>
    </rPh>
    <rPh sb="239" eb="241">
      <t>ヒツヨウ</t>
    </rPh>
    <phoneticPr fontId="4"/>
  </si>
  <si>
    <t xml:space="preserve">①収益的収支比率が継続して100％を下回っており、農業集落排水の使用料金で汚水処理費、維持管理費を賄えていないことを示している。改善の方策として将来的な使用料金の値上げを検討しているが、仮に使用料金が倍額になったとしても、100％には到達しない見込みである。使用者の負担を著しく増加させないためにも、今後適正な使用料金の設定を検討していく必要がある。
④企業債残高対事業規模比率でH27.H28が0となっているのは、一般財源の不足により、他会計繰入金により企業債が全額償還されているためである。
⑤経費回収率については、使用料金で回収すべき経費の割合であり、全国平均を下回っているため、使用料金が適正でないこと示している。料金改定は利用者の負担を伴うため、段階的に行う必要がある。
⑥汚水処理原価については、年々人口減少が進んでいることから、相対的に汚水処理単価が上昇している。
⑦施設利用率については、人口減少により汚水量が減っているため相対的に減少傾向にある。
⑧水洗化率は、常に95％近くを確保しており、問題はないものと判断される。
</t>
    <rPh sb="1" eb="4">
      <t>シュウエキテキ</t>
    </rPh>
    <rPh sb="4" eb="6">
      <t>シュウシ</t>
    </rPh>
    <rPh sb="6" eb="8">
      <t>ヒリツ</t>
    </rPh>
    <rPh sb="9" eb="11">
      <t>ケイゾク</t>
    </rPh>
    <rPh sb="18" eb="20">
      <t>シタマワ</t>
    </rPh>
    <rPh sb="25" eb="27">
      <t>ノウギョウ</t>
    </rPh>
    <rPh sb="27" eb="29">
      <t>シュウラク</t>
    </rPh>
    <rPh sb="29" eb="31">
      <t>ハイスイ</t>
    </rPh>
    <rPh sb="32" eb="35">
      <t>シヨウリョウ</t>
    </rPh>
    <rPh sb="35" eb="36">
      <t>キン</t>
    </rPh>
    <rPh sb="37" eb="39">
      <t>オスイ</t>
    </rPh>
    <rPh sb="39" eb="41">
      <t>ショリ</t>
    </rPh>
    <rPh sb="41" eb="42">
      <t>ヒ</t>
    </rPh>
    <rPh sb="43" eb="45">
      <t>イジ</t>
    </rPh>
    <rPh sb="45" eb="48">
      <t>カンリヒ</t>
    </rPh>
    <rPh sb="49" eb="50">
      <t>マカナ</t>
    </rPh>
    <rPh sb="58" eb="59">
      <t>シメ</t>
    </rPh>
    <rPh sb="64" eb="66">
      <t>カイゼン</t>
    </rPh>
    <rPh sb="67" eb="69">
      <t>ホウサク</t>
    </rPh>
    <rPh sb="72" eb="75">
      <t>ショウライテキ</t>
    </rPh>
    <rPh sb="76" eb="79">
      <t>シヨウリョウ</t>
    </rPh>
    <rPh sb="79" eb="80">
      <t>キン</t>
    </rPh>
    <rPh sb="81" eb="83">
      <t>ネア</t>
    </rPh>
    <rPh sb="85" eb="87">
      <t>ケントウ</t>
    </rPh>
    <rPh sb="93" eb="94">
      <t>カリ</t>
    </rPh>
    <rPh sb="98" eb="99">
      <t>キン</t>
    </rPh>
    <rPh sb="100" eb="101">
      <t>バイ</t>
    </rPh>
    <rPh sb="101" eb="102">
      <t>ガク</t>
    </rPh>
    <rPh sb="117" eb="119">
      <t>トウタツ</t>
    </rPh>
    <rPh sb="122" eb="124">
      <t>ミコ</t>
    </rPh>
    <rPh sb="129" eb="132">
      <t>シヨウシャ</t>
    </rPh>
    <rPh sb="133" eb="135">
      <t>フタン</t>
    </rPh>
    <rPh sb="136" eb="137">
      <t>イチジル</t>
    </rPh>
    <rPh sb="139" eb="141">
      <t>ゾウカ</t>
    </rPh>
    <rPh sb="150" eb="152">
      <t>コンゴ</t>
    </rPh>
    <rPh sb="152" eb="154">
      <t>テキセイ</t>
    </rPh>
    <rPh sb="155" eb="157">
      <t>シヨウ</t>
    </rPh>
    <rPh sb="157" eb="159">
      <t>リョウキン</t>
    </rPh>
    <rPh sb="160" eb="162">
      <t>セッテイ</t>
    </rPh>
    <rPh sb="163" eb="165">
      <t>ケントウ</t>
    </rPh>
    <rPh sb="169" eb="171">
      <t>ヒツヨウ</t>
    </rPh>
    <rPh sb="263" eb="264">
      <t>キン</t>
    </rPh>
    <rPh sb="354" eb="356">
      <t>ネンネン</t>
    </rPh>
    <rPh sb="356" eb="358">
      <t>ジンコウ</t>
    </rPh>
    <rPh sb="358" eb="360">
      <t>ゲンショウ</t>
    </rPh>
    <rPh sb="361" eb="362">
      <t>スス</t>
    </rPh>
    <rPh sb="371" eb="374">
      <t>ソウタイテキ</t>
    </rPh>
    <rPh sb="377" eb="379">
      <t>ショリ</t>
    </rPh>
    <rPh sb="402" eb="404">
      <t>ジンコウ</t>
    </rPh>
    <rPh sb="404" eb="406">
      <t>ゲンショウ</t>
    </rPh>
    <rPh sb="409" eb="411">
      <t>オスイ</t>
    </rPh>
    <rPh sb="411" eb="412">
      <t>リョウ</t>
    </rPh>
    <rPh sb="413" eb="414">
      <t>ヘ</t>
    </rPh>
    <rPh sb="420" eb="423">
      <t>ソウタイテキ</t>
    </rPh>
    <rPh sb="424" eb="426">
      <t>ゲンショウ</t>
    </rPh>
    <rPh sb="426" eb="42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</si>
</sst>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516600"/>
        <c:axId val="18909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0516600"/>
        <c:axId val="189094056"/>
      </c:lineChart>
      <c:dateAx>
        <c:axId val="120516600"/>
        <c:scaling>
          <c:orientation val="minMax"/>
        </c:scaling>
        <c:delete val="1"/>
        <c:axPos val="b"/>
        <c:numFmt formatCode="ge" sourceLinked="1"/>
        <c:majorTickMark val="none"/>
        <c:minorTickMark val="none"/>
        <c:tickLblPos val="none"/>
        <c:crossAx val="189094056"/>
        <c:crosses val="autoZero"/>
        <c:auto val="1"/>
        <c:lblOffset val="100"/>
        <c:baseTimeUnit val="years"/>
      </c:dateAx>
      <c:valAx>
        <c:axId val="18909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1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71.930000000000007</c:v>
                </c:pt>
                <c:pt idx="1">
                  <c:v>73.680000000000007</c:v>
                </c:pt>
                <c:pt idx="2">
                  <c:v>66.67</c:v>
                </c:pt>
                <c:pt idx="3">
                  <c:v>63.16</c:v>
                </c:pt>
                <c:pt idx="4">
                  <c:v>57.89</c:v>
                </c:pt>
              </c:numCache>
            </c:numRef>
          </c:val>
        </c:ser>
        <c:dLbls>
          <c:showLegendKey val="0"/>
          <c:showVal val="0"/>
          <c:showCatName val="0"/>
          <c:showSerName val="0"/>
          <c:showPercent val="0"/>
          <c:showBubbleSize val="0"/>
        </c:dLbls>
        <c:gapWidth val="150"/>
        <c:axId val="190124816"/>
        <c:axId val="19012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90124816"/>
        <c:axId val="190125208"/>
      </c:lineChart>
      <c:dateAx>
        <c:axId val="190124816"/>
        <c:scaling>
          <c:orientation val="minMax"/>
        </c:scaling>
        <c:delete val="1"/>
        <c:axPos val="b"/>
        <c:numFmt formatCode="ge" sourceLinked="1"/>
        <c:majorTickMark val="none"/>
        <c:minorTickMark val="none"/>
        <c:tickLblPos val="none"/>
        <c:crossAx val="190125208"/>
        <c:crosses val="autoZero"/>
        <c:auto val="1"/>
        <c:lblOffset val="100"/>
        <c:baseTimeUnit val="years"/>
      </c:dateAx>
      <c:valAx>
        <c:axId val="19012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2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93.15</c:v>
                </c:pt>
                <c:pt idx="1">
                  <c:v>95.62</c:v>
                </c:pt>
                <c:pt idx="2">
                  <c:v>95.62</c:v>
                </c:pt>
                <c:pt idx="3">
                  <c:v>95.42</c:v>
                </c:pt>
                <c:pt idx="4">
                  <c:v>96.03</c:v>
                </c:pt>
              </c:numCache>
            </c:numRef>
          </c:val>
        </c:ser>
        <c:dLbls>
          <c:showLegendKey val="0"/>
          <c:showVal val="0"/>
          <c:showCatName val="0"/>
          <c:showSerName val="0"/>
          <c:showPercent val="0"/>
          <c:showBubbleSize val="0"/>
        </c:dLbls>
        <c:gapWidth val="150"/>
        <c:axId val="190126384"/>
        <c:axId val="19012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90126384"/>
        <c:axId val="190126776"/>
      </c:lineChart>
      <c:dateAx>
        <c:axId val="190126384"/>
        <c:scaling>
          <c:orientation val="minMax"/>
        </c:scaling>
        <c:delete val="1"/>
        <c:axPos val="b"/>
        <c:numFmt formatCode="ge" sourceLinked="1"/>
        <c:majorTickMark val="none"/>
        <c:minorTickMark val="none"/>
        <c:tickLblPos val="none"/>
        <c:crossAx val="190126776"/>
        <c:crosses val="autoZero"/>
        <c:auto val="1"/>
        <c:lblOffset val="100"/>
        <c:baseTimeUnit val="years"/>
      </c:dateAx>
      <c:valAx>
        <c:axId val="19012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2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52.78</c:v>
                </c:pt>
                <c:pt idx="1">
                  <c:v>61.08</c:v>
                </c:pt>
                <c:pt idx="2">
                  <c:v>59.51</c:v>
                </c:pt>
                <c:pt idx="3">
                  <c:v>62.56</c:v>
                </c:pt>
                <c:pt idx="4">
                  <c:v>57.16</c:v>
                </c:pt>
              </c:numCache>
            </c:numRef>
          </c:val>
        </c:ser>
        <c:dLbls>
          <c:showLegendKey val="0"/>
          <c:showVal val="0"/>
          <c:showCatName val="0"/>
          <c:showSerName val="0"/>
          <c:showPercent val="0"/>
          <c:showBubbleSize val="0"/>
        </c:dLbls>
        <c:gapWidth val="150"/>
        <c:axId val="189668136"/>
        <c:axId val="18966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668136"/>
        <c:axId val="189668520"/>
      </c:lineChart>
      <c:dateAx>
        <c:axId val="189668136"/>
        <c:scaling>
          <c:orientation val="minMax"/>
        </c:scaling>
        <c:delete val="1"/>
        <c:axPos val="b"/>
        <c:numFmt formatCode="ge" sourceLinked="1"/>
        <c:majorTickMark val="none"/>
        <c:minorTickMark val="none"/>
        <c:tickLblPos val="none"/>
        <c:crossAx val="189668520"/>
        <c:crosses val="autoZero"/>
        <c:auto val="1"/>
        <c:lblOffset val="100"/>
        <c:baseTimeUnit val="years"/>
      </c:dateAx>
      <c:valAx>
        <c:axId val="18966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6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706968"/>
        <c:axId val="18971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706968"/>
        <c:axId val="189711448"/>
      </c:lineChart>
      <c:dateAx>
        <c:axId val="189706968"/>
        <c:scaling>
          <c:orientation val="minMax"/>
        </c:scaling>
        <c:delete val="1"/>
        <c:axPos val="b"/>
        <c:numFmt formatCode="ge" sourceLinked="1"/>
        <c:majorTickMark val="none"/>
        <c:minorTickMark val="none"/>
        <c:tickLblPos val="none"/>
        <c:crossAx val="189711448"/>
        <c:crosses val="autoZero"/>
        <c:auto val="1"/>
        <c:lblOffset val="100"/>
        <c:baseTimeUnit val="years"/>
      </c:dateAx>
      <c:valAx>
        <c:axId val="18971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0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767272"/>
        <c:axId val="18976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767272"/>
        <c:axId val="189767656"/>
      </c:lineChart>
      <c:dateAx>
        <c:axId val="189767272"/>
        <c:scaling>
          <c:orientation val="minMax"/>
        </c:scaling>
        <c:delete val="1"/>
        <c:axPos val="b"/>
        <c:numFmt formatCode="ge" sourceLinked="1"/>
        <c:majorTickMark val="none"/>
        <c:minorTickMark val="none"/>
        <c:tickLblPos val="none"/>
        <c:crossAx val="189767656"/>
        <c:crosses val="autoZero"/>
        <c:auto val="1"/>
        <c:lblOffset val="100"/>
        <c:baseTimeUnit val="years"/>
      </c:dateAx>
      <c:valAx>
        <c:axId val="18976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6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777040"/>
        <c:axId val="18977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777040"/>
        <c:axId val="189777432"/>
      </c:lineChart>
      <c:dateAx>
        <c:axId val="189777040"/>
        <c:scaling>
          <c:orientation val="minMax"/>
        </c:scaling>
        <c:delete val="1"/>
        <c:axPos val="b"/>
        <c:numFmt formatCode="ge" sourceLinked="1"/>
        <c:majorTickMark val="none"/>
        <c:minorTickMark val="none"/>
        <c:tickLblPos val="none"/>
        <c:crossAx val="189777432"/>
        <c:crosses val="autoZero"/>
        <c:auto val="1"/>
        <c:lblOffset val="100"/>
        <c:baseTimeUnit val="years"/>
      </c:dateAx>
      <c:valAx>
        <c:axId val="18977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7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778608"/>
        <c:axId val="18977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778608"/>
        <c:axId val="189779000"/>
      </c:lineChart>
      <c:dateAx>
        <c:axId val="189778608"/>
        <c:scaling>
          <c:orientation val="minMax"/>
        </c:scaling>
        <c:delete val="1"/>
        <c:axPos val="b"/>
        <c:numFmt formatCode="ge" sourceLinked="1"/>
        <c:majorTickMark val="none"/>
        <c:minorTickMark val="none"/>
        <c:tickLblPos val="none"/>
        <c:crossAx val="189779000"/>
        <c:crosses val="autoZero"/>
        <c:auto val="1"/>
        <c:lblOffset val="100"/>
        <c:baseTimeUnit val="years"/>
      </c:dateAx>
      <c:valAx>
        <c:axId val="18977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7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3313.99</c:v>
                </c:pt>
                <c:pt idx="1">
                  <c:v>3100.15</c:v>
                </c:pt>
                <c:pt idx="2">
                  <c:v>2832.85</c:v>
                </c:pt>
                <c:pt idx="3" formatCode="#,##0.00;&quot;△&quot;#,##0.00">
                  <c:v>0</c:v>
                </c:pt>
                <c:pt idx="4" formatCode="#,##0.00;&quot;△&quot;#,##0.00">
                  <c:v>0</c:v>
                </c:pt>
              </c:numCache>
            </c:numRef>
          </c:val>
        </c:ser>
        <c:dLbls>
          <c:showLegendKey val="0"/>
          <c:showVal val="0"/>
          <c:showCatName val="0"/>
          <c:showSerName val="0"/>
          <c:showPercent val="0"/>
          <c:showBubbleSize val="0"/>
        </c:dLbls>
        <c:gapWidth val="150"/>
        <c:axId val="189973288"/>
        <c:axId val="18997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89973288"/>
        <c:axId val="189973680"/>
      </c:lineChart>
      <c:dateAx>
        <c:axId val="189973288"/>
        <c:scaling>
          <c:orientation val="minMax"/>
        </c:scaling>
        <c:delete val="1"/>
        <c:axPos val="b"/>
        <c:numFmt formatCode="ge" sourceLinked="1"/>
        <c:majorTickMark val="none"/>
        <c:minorTickMark val="none"/>
        <c:tickLblPos val="none"/>
        <c:crossAx val="189973680"/>
        <c:crosses val="autoZero"/>
        <c:auto val="1"/>
        <c:lblOffset val="100"/>
        <c:baseTimeUnit val="years"/>
      </c:dateAx>
      <c:valAx>
        <c:axId val="18997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7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37.880000000000003</c:v>
                </c:pt>
                <c:pt idx="1">
                  <c:v>29.28</c:v>
                </c:pt>
                <c:pt idx="2">
                  <c:v>34.28</c:v>
                </c:pt>
                <c:pt idx="3">
                  <c:v>28.19</c:v>
                </c:pt>
                <c:pt idx="4">
                  <c:v>31.27</c:v>
                </c:pt>
              </c:numCache>
            </c:numRef>
          </c:val>
        </c:ser>
        <c:dLbls>
          <c:showLegendKey val="0"/>
          <c:showVal val="0"/>
          <c:showCatName val="0"/>
          <c:showSerName val="0"/>
          <c:showPercent val="0"/>
          <c:showBubbleSize val="0"/>
        </c:dLbls>
        <c:gapWidth val="150"/>
        <c:axId val="189974856"/>
        <c:axId val="18997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89974856"/>
        <c:axId val="189975248"/>
      </c:lineChart>
      <c:dateAx>
        <c:axId val="189974856"/>
        <c:scaling>
          <c:orientation val="minMax"/>
        </c:scaling>
        <c:delete val="1"/>
        <c:axPos val="b"/>
        <c:numFmt formatCode="ge" sourceLinked="1"/>
        <c:majorTickMark val="none"/>
        <c:minorTickMark val="none"/>
        <c:tickLblPos val="none"/>
        <c:crossAx val="189975248"/>
        <c:crosses val="autoZero"/>
        <c:auto val="1"/>
        <c:lblOffset val="100"/>
        <c:baseTimeUnit val="years"/>
      </c:dateAx>
      <c:valAx>
        <c:axId val="18997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7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236.46</c:v>
                </c:pt>
                <c:pt idx="1">
                  <c:v>303.22000000000003</c:v>
                </c:pt>
                <c:pt idx="2">
                  <c:v>281.58</c:v>
                </c:pt>
                <c:pt idx="3">
                  <c:v>367.48</c:v>
                </c:pt>
                <c:pt idx="4">
                  <c:v>339.88</c:v>
                </c:pt>
              </c:numCache>
            </c:numRef>
          </c:val>
        </c:ser>
        <c:dLbls>
          <c:showLegendKey val="0"/>
          <c:showVal val="0"/>
          <c:showCatName val="0"/>
          <c:showSerName val="0"/>
          <c:showPercent val="0"/>
          <c:showBubbleSize val="0"/>
        </c:dLbls>
        <c:gapWidth val="150"/>
        <c:axId val="189976424"/>
        <c:axId val="18997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89976424"/>
        <c:axId val="189976816"/>
      </c:lineChart>
      <c:dateAx>
        <c:axId val="189976424"/>
        <c:scaling>
          <c:orientation val="minMax"/>
        </c:scaling>
        <c:delete val="1"/>
        <c:axPos val="b"/>
        <c:numFmt formatCode="ge" sourceLinked="1"/>
        <c:majorTickMark val="none"/>
        <c:minorTickMark val="none"/>
        <c:tickLblPos val="none"/>
        <c:crossAx val="189976816"/>
        <c:crosses val="autoZero"/>
        <c:auto val="1"/>
        <c:lblOffset val="100"/>
        <c:baseTimeUnit val="years"/>
      </c:dateAx>
      <c:valAx>
        <c:axId val="18997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7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K31" sqref="BK3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静岡県　函南町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38363</v>
      </c>
      <c r="AM8" s="67"/>
      <c r="AN8" s="67"/>
      <c r="AO8" s="67"/>
      <c r="AP8" s="67"/>
      <c r="AQ8" s="67"/>
      <c r="AR8" s="67"/>
      <c r="AS8" s="67"/>
      <c r="AT8" s="66">
        <f>データ!T6</f>
        <v>65.16</v>
      </c>
      <c r="AU8" s="66"/>
      <c r="AV8" s="66"/>
      <c r="AW8" s="66"/>
      <c r="AX8" s="66"/>
      <c r="AY8" s="66"/>
      <c r="AZ8" s="66"/>
      <c r="BA8" s="66"/>
      <c r="BB8" s="66">
        <f>データ!U6</f>
        <v>588.75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0.33</v>
      </c>
      <c r="Q10" s="66"/>
      <c r="R10" s="66"/>
      <c r="S10" s="66"/>
      <c r="T10" s="66"/>
      <c r="U10" s="66"/>
      <c r="V10" s="66"/>
      <c r="W10" s="66">
        <f>データ!Q6</f>
        <v>100</v>
      </c>
      <c r="X10" s="66"/>
      <c r="Y10" s="66"/>
      <c r="Z10" s="66"/>
      <c r="AA10" s="66"/>
      <c r="AB10" s="66"/>
      <c r="AC10" s="66"/>
      <c r="AD10" s="67">
        <f>データ!R6</f>
        <v>2800</v>
      </c>
      <c r="AE10" s="67"/>
      <c r="AF10" s="67"/>
      <c r="AG10" s="67"/>
      <c r="AH10" s="67"/>
      <c r="AI10" s="67"/>
      <c r="AJ10" s="67"/>
      <c r="AK10" s="2"/>
      <c r="AL10" s="67">
        <f>データ!V6</f>
        <v>126</v>
      </c>
      <c r="AM10" s="67"/>
      <c r="AN10" s="67"/>
      <c r="AO10" s="67"/>
      <c r="AP10" s="67"/>
      <c r="AQ10" s="67"/>
      <c r="AR10" s="67"/>
      <c r="AS10" s="67"/>
      <c r="AT10" s="66">
        <f>データ!W6</f>
        <v>0.08</v>
      </c>
      <c r="AU10" s="66"/>
      <c r="AV10" s="66"/>
      <c r="AW10" s="66"/>
      <c r="AX10" s="66"/>
      <c r="AY10" s="66"/>
      <c r="AZ10" s="66"/>
      <c r="BA10" s="66"/>
      <c r="BB10" s="66">
        <f>データ!X6</f>
        <v>1575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223255</v>
      </c>
      <c r="D6" s="33">
        <f t="shared" si="3"/>
        <v>47</v>
      </c>
      <c r="E6" s="33">
        <f t="shared" si="3"/>
        <v>17</v>
      </c>
      <c r="F6" s="33">
        <f t="shared" si="3"/>
        <v>5</v>
      </c>
      <c r="G6" s="33">
        <f t="shared" si="3"/>
        <v>0</v>
      </c>
      <c r="H6" s="33" t="str">
        <f t="shared" si="3"/>
        <v>静岡県　函南町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0.33</v>
      </c>
      <c r="Q6" s="34">
        <f t="shared" si="3"/>
        <v>100</v>
      </c>
      <c r="R6" s="34">
        <f t="shared" si="3"/>
        <v>2800</v>
      </c>
      <c r="S6" s="34">
        <f t="shared" si="3"/>
        <v>38363</v>
      </c>
      <c r="T6" s="34">
        <f t="shared" si="3"/>
        <v>65.16</v>
      </c>
      <c r="U6" s="34">
        <f t="shared" si="3"/>
        <v>588.75</v>
      </c>
      <c r="V6" s="34">
        <f t="shared" si="3"/>
        <v>126</v>
      </c>
      <c r="W6" s="34">
        <f t="shared" si="3"/>
        <v>0.08</v>
      </c>
      <c r="X6" s="34">
        <f t="shared" si="3"/>
        <v>1575</v>
      </c>
      <c r="Y6" s="35">
        <f>IF(Y7="",NA(),Y7)</f>
        <v>52.78</v>
      </c>
      <c r="Z6" s="35">
        <f t="shared" ref="Z6:AH6" si="4">IF(Z7="",NA(),Z7)</f>
        <v>61.08</v>
      </c>
      <c r="AA6" s="35">
        <f t="shared" si="4"/>
        <v>59.51</v>
      </c>
      <c r="AB6" s="35">
        <f t="shared" si="4"/>
        <v>62.56</v>
      </c>
      <c r="AC6" s="35">
        <f t="shared" si="4"/>
        <v>57.16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3313.99</v>
      </c>
      <c r="BG6" s="35">
        <f t="shared" ref="BG6:BO6" si="7">IF(BG7="",NA(),BG7)</f>
        <v>3100.15</v>
      </c>
      <c r="BH6" s="35">
        <f t="shared" si="7"/>
        <v>2832.85</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37.880000000000003</v>
      </c>
      <c r="BR6" s="35">
        <f t="shared" ref="BR6:BZ6" si="8">IF(BR7="",NA(),BR7)</f>
        <v>29.28</v>
      </c>
      <c r="BS6" s="35">
        <f t="shared" si="8"/>
        <v>34.28</v>
      </c>
      <c r="BT6" s="35">
        <f t="shared" si="8"/>
        <v>28.19</v>
      </c>
      <c r="BU6" s="35">
        <f t="shared" si="8"/>
        <v>31.27</v>
      </c>
      <c r="BV6" s="35">
        <f t="shared" si="8"/>
        <v>42.48</v>
      </c>
      <c r="BW6" s="35">
        <f t="shared" si="8"/>
        <v>50.9</v>
      </c>
      <c r="BX6" s="35">
        <f t="shared" si="8"/>
        <v>50.82</v>
      </c>
      <c r="BY6" s="35">
        <f t="shared" si="8"/>
        <v>52.19</v>
      </c>
      <c r="BZ6" s="35">
        <f t="shared" si="8"/>
        <v>55.32</v>
      </c>
      <c r="CA6" s="34" t="str">
        <f>IF(CA7="","",IF(CA7="-","【-】","【"&amp;SUBSTITUTE(TEXT(CA7,"#,##0.00"),"-","△")&amp;"】"))</f>
        <v>【55.73】</v>
      </c>
      <c r="CB6" s="35">
        <f>IF(CB7="",NA(),CB7)</f>
        <v>236.46</v>
      </c>
      <c r="CC6" s="35">
        <f t="shared" ref="CC6:CK6" si="9">IF(CC7="",NA(),CC7)</f>
        <v>303.22000000000003</v>
      </c>
      <c r="CD6" s="35">
        <f t="shared" si="9"/>
        <v>281.58</v>
      </c>
      <c r="CE6" s="35">
        <f t="shared" si="9"/>
        <v>367.48</v>
      </c>
      <c r="CF6" s="35">
        <f t="shared" si="9"/>
        <v>339.88</v>
      </c>
      <c r="CG6" s="35">
        <f t="shared" si="9"/>
        <v>343.8</v>
      </c>
      <c r="CH6" s="35">
        <f t="shared" si="9"/>
        <v>293.27</v>
      </c>
      <c r="CI6" s="35">
        <f t="shared" si="9"/>
        <v>300.52</v>
      </c>
      <c r="CJ6" s="35">
        <f t="shared" si="9"/>
        <v>296.14</v>
      </c>
      <c r="CK6" s="35">
        <f t="shared" si="9"/>
        <v>283.17</v>
      </c>
      <c r="CL6" s="34" t="str">
        <f>IF(CL7="","",IF(CL7="-","【-】","【"&amp;SUBSTITUTE(TEXT(CL7,"#,##0.00"),"-","△")&amp;"】"))</f>
        <v>【276.78】</v>
      </c>
      <c r="CM6" s="35">
        <f>IF(CM7="",NA(),CM7)</f>
        <v>71.930000000000007</v>
      </c>
      <c r="CN6" s="35">
        <f t="shared" ref="CN6:CV6" si="10">IF(CN7="",NA(),CN7)</f>
        <v>73.680000000000007</v>
      </c>
      <c r="CO6" s="35">
        <f t="shared" si="10"/>
        <v>66.67</v>
      </c>
      <c r="CP6" s="35">
        <f t="shared" si="10"/>
        <v>63.16</v>
      </c>
      <c r="CQ6" s="35">
        <f t="shared" si="10"/>
        <v>57.89</v>
      </c>
      <c r="CR6" s="35">
        <f t="shared" si="10"/>
        <v>46.06</v>
      </c>
      <c r="CS6" s="35">
        <f t="shared" si="10"/>
        <v>53.78</v>
      </c>
      <c r="CT6" s="35">
        <f t="shared" si="10"/>
        <v>53.24</v>
      </c>
      <c r="CU6" s="35">
        <f t="shared" si="10"/>
        <v>52.31</v>
      </c>
      <c r="CV6" s="35">
        <f t="shared" si="10"/>
        <v>60.65</v>
      </c>
      <c r="CW6" s="34" t="str">
        <f>IF(CW7="","",IF(CW7="-","【-】","【"&amp;SUBSTITUTE(TEXT(CW7,"#,##0.00"),"-","△")&amp;"】"))</f>
        <v>【59.15】</v>
      </c>
      <c r="CX6" s="35">
        <f>IF(CX7="",NA(),CX7)</f>
        <v>93.15</v>
      </c>
      <c r="CY6" s="35">
        <f t="shared" ref="CY6:DG6" si="11">IF(CY7="",NA(),CY7)</f>
        <v>95.62</v>
      </c>
      <c r="CZ6" s="35">
        <f t="shared" si="11"/>
        <v>95.62</v>
      </c>
      <c r="DA6" s="35">
        <f t="shared" si="11"/>
        <v>95.42</v>
      </c>
      <c r="DB6" s="35">
        <f t="shared" si="11"/>
        <v>96.03</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223255</v>
      </c>
      <c r="D7" s="37">
        <v>47</v>
      </c>
      <c r="E7" s="37">
        <v>17</v>
      </c>
      <c r="F7" s="37">
        <v>5</v>
      </c>
      <c r="G7" s="37">
        <v>0</v>
      </c>
      <c r="H7" s="37" t="s">
        <v>109</v>
      </c>
      <c r="I7" s="37" t="s">
        <v>110</v>
      </c>
      <c r="J7" s="37" t="s">
        <v>111</v>
      </c>
      <c r="K7" s="37" t="s">
        <v>112</v>
      </c>
      <c r="L7" s="37" t="s">
        <v>113</v>
      </c>
      <c r="M7" s="37"/>
      <c r="N7" s="38" t="s">
        <v>114</v>
      </c>
      <c r="O7" s="38" t="s">
        <v>115</v>
      </c>
      <c r="P7" s="38">
        <v>0.33</v>
      </c>
      <c r="Q7" s="38">
        <v>100</v>
      </c>
      <c r="R7" s="38">
        <v>2800</v>
      </c>
      <c r="S7" s="38">
        <v>38363</v>
      </c>
      <c r="T7" s="38">
        <v>65.16</v>
      </c>
      <c r="U7" s="38">
        <v>588.75</v>
      </c>
      <c r="V7" s="38">
        <v>126</v>
      </c>
      <c r="W7" s="38">
        <v>0.08</v>
      </c>
      <c r="X7" s="38">
        <v>1575</v>
      </c>
      <c r="Y7" s="38">
        <v>52.78</v>
      </c>
      <c r="Z7" s="38">
        <v>61.08</v>
      </c>
      <c r="AA7" s="38">
        <v>59.51</v>
      </c>
      <c r="AB7" s="38">
        <v>62.56</v>
      </c>
      <c r="AC7" s="38">
        <v>57.16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3313.99</v>
      </c>
      <c r="BG7" s="38">
        <v>3100.15</v>
      </c>
      <c r="BH7" s="38">
        <v>2832.85</v>
      </c>
      <c r="BI7" s="38">
        <v>0</v>
      </c>
      <c r="BJ7" s="38">
        <v>0</v>
      </c>
      <c r="BK7" s="38">
        <v>1144.05</v>
      </c>
      <c r="BL7" s="38">
        <v>1126.77</v>
      </c>
      <c r="BM7" s="38">
        <v>1044.8</v>
      </c>
      <c r="BN7" s="38">
        <v>1081.8</v>
      </c>
      <c r="BO7" s="38">
        <v>974.93</v>
      </c>
      <c r="BP7" s="38">
        <v>914.53</v>
      </c>
      <c r="BQ7" s="38">
        <v>37.880000000000003</v>
      </c>
      <c r="BR7" s="38">
        <v>29.28</v>
      </c>
      <c r="BS7" s="38">
        <v>34.28</v>
      </c>
      <c r="BT7" s="38">
        <v>28.19</v>
      </c>
      <c r="BU7" s="38">
        <v>31.27</v>
      </c>
      <c r="BV7" s="38">
        <v>42.48</v>
      </c>
      <c r="BW7" s="38">
        <v>50.9</v>
      </c>
      <c r="BX7" s="38">
        <v>50.82</v>
      </c>
      <c r="BY7" s="38">
        <v>52.19</v>
      </c>
      <c r="BZ7" s="38">
        <v>55.32</v>
      </c>
      <c r="CA7" s="38">
        <v>55.73</v>
      </c>
      <c r="CB7" s="38">
        <v>236.46</v>
      </c>
      <c r="CC7" s="38">
        <v>303.22000000000003</v>
      </c>
      <c r="CD7" s="38">
        <v>281.58</v>
      </c>
      <c r="CE7" s="38">
        <v>367.48</v>
      </c>
      <c r="CF7" s="38">
        <v>339.88</v>
      </c>
      <c r="CG7" s="38">
        <v>343.8</v>
      </c>
      <c r="CH7" s="38">
        <v>293.27</v>
      </c>
      <c r="CI7" s="38">
        <v>300.52</v>
      </c>
      <c r="CJ7" s="38">
        <v>296.14</v>
      </c>
      <c r="CK7" s="38">
        <v>283.17</v>
      </c>
      <c r="CL7" s="38">
        <v>276.77999999999997</v>
      </c>
      <c r="CM7" s="38">
        <v>71.930000000000007</v>
      </c>
      <c r="CN7" s="38">
        <v>73.680000000000007</v>
      </c>
      <c r="CO7" s="38">
        <v>66.67</v>
      </c>
      <c r="CP7" s="38">
        <v>63.16</v>
      </c>
      <c r="CQ7" s="38">
        <v>57.89</v>
      </c>
      <c r="CR7" s="38">
        <v>46.06</v>
      </c>
      <c r="CS7" s="38">
        <v>53.78</v>
      </c>
      <c r="CT7" s="38">
        <v>53.24</v>
      </c>
      <c r="CU7" s="38">
        <v>52.31</v>
      </c>
      <c r="CV7" s="38">
        <v>60.65</v>
      </c>
      <c r="CW7" s="38">
        <v>59.15</v>
      </c>
      <c r="CX7" s="38">
        <v>93.15</v>
      </c>
      <c r="CY7" s="38">
        <v>95.62</v>
      </c>
      <c r="CZ7" s="38">
        <v>95.62</v>
      </c>
      <c r="DA7" s="38">
        <v>95.42</v>
      </c>
      <c r="DB7" s="38">
        <v>96.03</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gesui3</cp:lastModifiedBy>
  <cp:lastPrinted>2018-02-14T09:05:43Z</cp:lastPrinted>
  <dcterms:created xsi:type="dcterms:W3CDTF">2017-12-25T02:29:52Z</dcterms:created>
  <dcterms:modified xsi:type="dcterms:W3CDTF">2018-02-27T02:21:02Z</dcterms:modified>
  <cp:category/>
</cp:coreProperties>
</file>