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<sst xmlns="http://schemas.openxmlformats.org/spreadsheetml/2006/main" count="240" uniqueCount="126">
  <si>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</si>
  <si>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</si>
  <si>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</si>
  <si>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</si>
  <si>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</si>
  <si>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</si>
  <si>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</si>
  <si>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</si>
  <si>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</si>
  <si>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</si>
  <si>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</si>
  <si>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</si>
  <si>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</si>
  <si>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</si>
  <si>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</si>
  <si>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</si>
  <si>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</si>
  <si>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</si>
  <si>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</si>
  <si>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</si>
  <si>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</si>
  <si>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</si>
  <si>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</si>
  <si>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</si>
  <si>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</si>
  <si>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</si>
  <si>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</si>
  <si>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</si>
  <si>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</si>
  <si>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</si>
  <si>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</si>
  <si>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</si>
  <si>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</si>
  <si>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</si>
  <si>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</si>
  <si>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</si>
  <si>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</si>
  <si>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</si>
  <si>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</si>
  <si>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</si>
  <si>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</si>
  <si>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</si>
  <si>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</si>
  <si>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</si>
  <si>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</si>
  <si>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</si>
  <si>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</si>
  <si>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</si>
  <si>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</si>
  <si>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</si>
  <si>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</si>
  <si>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</si>
  <si>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</si>
  <si>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</si>
  <si>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</si>
  <si>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</si>
  <si>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</si>
  <si>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</si>
  <si>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</si>
  <si>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</si>
  <si>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</si>
  <si>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</si>
  <si>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</si>
  <si>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</si>
  <si>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</si>
  <si>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</si>
  <si>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</si>
  <si>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</si>
  <si>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</si>
  <si>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</si>
  <si>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</si>
  <si>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</si>
  <si>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</si>
  <si>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</si>
  <si>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</si>
  <si>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</si>
  <si>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</si>
  <si>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</si>
  <si>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</si>
  <si>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</si>
  <si>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</si>
  <si>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</si>
  <si>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</si>
  <si>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</si>
  <si>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</si>
  <si>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</si>
  <si>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</si>
  <si>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</si>
  <si>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</si>
  <si>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</si>
  <si>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</si>
  <si>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</si>
  <si>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</si>
  <si>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</si>
  <si>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</si>
  <si>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</si>
  <si>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</si>
  <si>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</si>
  <si>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</si>
  <si>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</si>
  <si>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</si>
  <si>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</si>
  <si>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</si>
  <si>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</si>
  <si>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</si>
  <si>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</si>
  <si>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</si>
  <si>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</si>
  <si>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</si>
  <si>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</si>
  <si>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牧之原市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</si>
  <si>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</si>
  <si>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</si>
  <si>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</si>
  <si>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</si>
  <si>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</si>
  <si>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</si>
  <si>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</si>
  <si>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</si>
  <si>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</si>
  <si>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</si>
  <si>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</si>
  <si>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供用開始から20年以上経過しているため施設は老朽化している。
老朽化の著しい箇所、不具合があった箇所をその都度工事していることや予算の関係で安定しておらず、平均値を下回っている。</t>
    <rPh sb="0" eb="2">
      <t>キョウヨウ</t>
    </rPh>
    <rPh sb="2" eb="4">
      <t>カイシ</t>
    </rPh>
    <rPh sb="8" eb="11">
      <t>ネンイジョウ</t>
    </rPh>
    <rPh sb="11" eb="13">
      <t>ケイカ</t>
    </rPh>
    <rPh sb="19" eb="21">
      <t>シセツ</t>
    </rPh>
    <rPh sb="22" eb="25">
      <t>ロウキュウカ</t>
    </rPh>
    <rPh sb="31" eb="34">
      <t>ロウキュウカ</t>
    </rPh>
    <rPh sb="35" eb="36">
      <t>イチジル</t>
    </rPh>
    <rPh sb="38" eb="40">
      <t>カショ</t>
    </rPh>
    <rPh sb="41" eb="44">
      <t>フグアイ</t>
    </rPh>
    <rPh sb="48" eb="50">
      <t>カショ</t>
    </rPh>
    <rPh sb="53" eb="55">
      <t>ツド</t>
    </rPh>
    <rPh sb="55" eb="57">
      <t>コウジ</t>
    </rPh>
    <rPh sb="64" eb="66">
      <t>ヨサン</t>
    </rPh>
    <rPh sb="67" eb="69">
      <t>カンケイ</t>
    </rPh>
    <rPh sb="70" eb="72">
      <t>アンテイ</t>
    </rPh>
    <rPh sb="78" eb="80">
      <t>ヘイキン</t>
    </rPh>
    <rPh sb="80" eb="81">
      <t>アタイ</t>
    </rPh>
    <rPh sb="82" eb="84">
      <t>シタマワ</t>
    </rPh>
    <phoneticPr fontId="4"/>
  </si>
  <si>
    <t>牧之原市の農業集落排水処理施設があるのは1地区のみ約60世帯の供用なので、どうしても効率は落ちる。
今後区域を拡げる等の予定もないため、現状のやり方で効率よく運営していくことが必要となる。
施設は供用開始から20年以上経過しているため老朽化は進んでいる。日々の点検、適切な使用料金設定等でより健全な運営を心がけていきたい。</t>
    <rPh sb="0" eb="4">
      <t>マキノハラシ</t>
    </rPh>
    <rPh sb="5" eb="7">
      <t>ノウギョウ</t>
    </rPh>
    <rPh sb="7" eb="9">
      <t>シュウラク</t>
    </rPh>
    <rPh sb="9" eb="11">
      <t>ハイスイ</t>
    </rPh>
    <rPh sb="11" eb="13">
      <t>ショリ</t>
    </rPh>
    <rPh sb="13" eb="15">
      <t>シセツ</t>
    </rPh>
    <rPh sb="21" eb="23">
      <t>チク</t>
    </rPh>
    <rPh sb="25" eb="26">
      <t>ヤク</t>
    </rPh>
    <rPh sb="28" eb="30">
      <t>セタイ</t>
    </rPh>
    <rPh sb="31" eb="33">
      <t>キョウヨウ</t>
    </rPh>
    <rPh sb="42" eb="44">
      <t>コウリツ</t>
    </rPh>
    <rPh sb="45" eb="46">
      <t>オ</t>
    </rPh>
    <rPh sb="50" eb="52">
      <t>コンゴ</t>
    </rPh>
    <rPh sb="52" eb="54">
      <t>クイキ</t>
    </rPh>
    <rPh sb="55" eb="56">
      <t>ヒロ</t>
    </rPh>
    <rPh sb="58" eb="59">
      <t>トウ</t>
    </rPh>
    <rPh sb="60" eb="62">
      <t>ヨテイ</t>
    </rPh>
    <rPh sb="68" eb="70">
      <t>ゲンジョウ</t>
    </rPh>
    <rPh sb="73" eb="74">
      <t>カタ</t>
    </rPh>
    <rPh sb="75" eb="77">
      <t>コウリツ</t>
    </rPh>
    <rPh sb="79" eb="81">
      <t>ウンエイ</t>
    </rPh>
    <rPh sb="88" eb="90">
      <t>ヒツヨウ</t>
    </rPh>
    <rPh sb="95" eb="97">
      <t>シセツ</t>
    </rPh>
    <rPh sb="98" eb="100">
      <t>キョウヨウ</t>
    </rPh>
    <rPh sb="100" eb="102">
      <t>カイシ</t>
    </rPh>
    <rPh sb="106" eb="109">
      <t>ネンイジョウ</t>
    </rPh>
    <rPh sb="109" eb="111">
      <t>ケイカ</t>
    </rPh>
    <rPh sb="117" eb="120">
      <t>ロウキュウカ</t>
    </rPh>
    <rPh sb="121" eb="122">
      <t>スス</t>
    </rPh>
    <rPh sb="127" eb="129">
      <t>ヒビ</t>
    </rPh>
    <rPh sb="130" eb="132">
      <t>テンケン</t>
    </rPh>
    <rPh sb="133" eb="135">
      <t>テキセツ</t>
    </rPh>
    <rPh sb="136" eb="138">
      <t>シヨウ</t>
    </rPh>
    <rPh sb="138" eb="140">
      <t>リョウキン</t>
    </rPh>
    <rPh sb="140" eb="142">
      <t>セッテイ</t>
    </rPh>
    <rPh sb="142" eb="143">
      <t>トウ</t>
    </rPh>
    <rPh sb="146" eb="148">
      <t>ケンゼン</t>
    </rPh>
    <rPh sb="149" eb="151">
      <t>ウンエイ</t>
    </rPh>
    <rPh sb="152" eb="153">
      <t>ココロ</t>
    </rPh>
    <phoneticPr fontId="4"/>
  </si>
  <si>
    <t>収益的収支比率は右肩下がりになっており、ここ3年間は50％を下回っている。
経費回収率はこれまで平均値を下回っていたが、平成28年度は大幅に数値が上がっている。これは徴収権が消滅した過年度分の使用料を不納欠損処分したことや、滞納者からの使用料徴収額が増額したことによるものだと考えられる。しかし経費を使用料で賄うことはできていない。
常に赤字であるが、料金を上げることや経費の削減は難しいため、地方債償還が終了するまで現状維持の方向でいくしかないと考えている。</t>
    <rPh sb="0" eb="3">
      <t>シュウエキテキ</t>
    </rPh>
    <rPh sb="3" eb="5">
      <t>シュウシ</t>
    </rPh>
    <rPh sb="5" eb="7">
      <t>ヒリツ</t>
    </rPh>
    <rPh sb="8" eb="11">
      <t>ミギカタサ</t>
    </rPh>
    <rPh sb="23" eb="25">
      <t>ネンカン</t>
    </rPh>
    <rPh sb="30" eb="32">
      <t>シタマワ</t>
    </rPh>
    <rPh sb="38" eb="40">
      <t>ケイヒ</t>
    </rPh>
    <rPh sb="40" eb="42">
      <t>カイシュウ</t>
    </rPh>
    <rPh sb="42" eb="43">
      <t>リツ</t>
    </rPh>
    <rPh sb="48" eb="51">
      <t>ヘイキンチ</t>
    </rPh>
    <rPh sb="52" eb="54">
      <t>シタマワ</t>
    </rPh>
    <rPh sb="60" eb="62">
      <t>ヘイセイ</t>
    </rPh>
    <rPh sb="64" eb="66">
      <t>ネンド</t>
    </rPh>
    <rPh sb="67" eb="69">
      <t>オオハバ</t>
    </rPh>
    <rPh sb="70" eb="72">
      <t>スウチ</t>
    </rPh>
    <rPh sb="73" eb="74">
      <t>ア</t>
    </rPh>
    <rPh sb="83" eb="85">
      <t>チョウシュウ</t>
    </rPh>
    <rPh sb="85" eb="86">
      <t>ケン</t>
    </rPh>
    <rPh sb="87" eb="89">
      <t>ショウメツ</t>
    </rPh>
    <rPh sb="91" eb="94">
      <t>カネンド</t>
    </rPh>
    <rPh sb="94" eb="95">
      <t>ブン</t>
    </rPh>
    <rPh sb="96" eb="99">
      <t>シヨウリョウ</t>
    </rPh>
    <rPh sb="100" eb="102">
      <t>フノウ</t>
    </rPh>
    <rPh sb="102" eb="104">
      <t>ケッソン</t>
    </rPh>
    <rPh sb="104" eb="106">
      <t>ショブン</t>
    </rPh>
    <rPh sb="112" eb="115">
      <t>タイノウシャ</t>
    </rPh>
    <rPh sb="118" eb="120">
      <t>シヨウ</t>
    </rPh>
    <rPh sb="120" eb="121">
      <t>リョウ</t>
    </rPh>
    <rPh sb="121" eb="124">
      <t>チョウシュウガク</t>
    </rPh>
    <rPh sb="125" eb="127">
      <t>ゾウガク</t>
    </rPh>
    <rPh sb="138" eb="139">
      <t>カンガ</t>
    </rPh>
    <rPh sb="147" eb="149">
      <t>ケイヒ</t>
    </rPh>
    <rPh sb="150" eb="152">
      <t>シヨウ</t>
    </rPh>
    <rPh sb="152" eb="153">
      <t>リョウ</t>
    </rPh>
    <rPh sb="154" eb="155">
      <t>マカナ</t>
    </rPh>
    <rPh sb="167" eb="168">
      <t>ツネ</t>
    </rPh>
    <rPh sb="169" eb="171">
      <t>アカジ</t>
    </rPh>
    <rPh sb="176" eb="178">
      <t>リョウキン</t>
    </rPh>
    <rPh sb="179" eb="180">
      <t>ア</t>
    </rPh>
    <rPh sb="185" eb="187">
      <t>ケイヒ</t>
    </rPh>
    <rPh sb="188" eb="190">
      <t>サクゲン</t>
    </rPh>
    <rPh sb="191" eb="192">
      <t>ムズカ</t>
    </rPh>
    <rPh sb="197" eb="200">
      <t>チホウサイ</t>
    </rPh>
    <rPh sb="200" eb="202">
      <t>ショウカン</t>
    </rPh>
    <rPh sb="203" eb="205">
      <t>シュウリョウ</t>
    </rPh>
    <rPh sb="209" eb="211">
      <t>ゲンジョウ</t>
    </rPh>
    <rPh sb="211" eb="213">
      <t>イジ</t>
    </rPh>
    <rPh sb="214" eb="216">
      <t>ホウコウ</t>
    </rPh>
    <rPh sb="224" eb="225">
      <t>カンガ</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</si>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</sst>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2.5</c:v>
                </c:pt>
                <c:pt idx="1">
                  <c:v>0.7</c:v>
                </c:pt>
                <c:pt idx="2">
                  <c:v>0.15</c:v>
                </c:pt>
                <c:pt idx="3" formatCode="#,##0.00;&quot;△&quot;#,##0.00">
                  <c:v>0</c:v>
                </c:pt>
                <c:pt idx="4" formatCode="#,##0.00;&quot;△&quot;#,##0.00">
                  <c:v>0</c:v>
                </c:pt>
              </c:numCache>
            </c:numRef>
          </c:val>
        </c:ser>
        <c:dLbls>
          <c:showLegendKey val="0"/>
          <c:showVal val="0"/>
          <c:showCatName val="0"/>
          <c:showSerName val="0"/>
          <c:showPercent val="0"/>
          <c:showBubbleSize val="0"/>
        </c:dLbls>
        <c:gapWidth val="150"/>
        <c:axId val="97127040"/>
        <c:axId val="971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7127040"/>
        <c:axId val="97157888"/>
      </c:lineChart>
      <c:dateAx>
        <c:axId val="97127040"/>
        <c:scaling>
          <c:orientation val="minMax"/>
        </c:scaling>
        <c:delete val="1"/>
        <c:axPos val="b"/>
        <c:numFmt formatCode="ge" sourceLinked="1"/>
        <c:majorTickMark val="none"/>
        <c:minorTickMark val="none"/>
        <c:tickLblPos val="none"/>
        <c:crossAx val="97157888"/>
        <c:crosses val="autoZero"/>
        <c:auto val="1"/>
        <c:lblOffset val="100"/>
        <c:baseTimeUnit val="years"/>
      </c:dateAx>
      <c:valAx>
        <c:axId val="971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2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66.67</c:v>
                </c:pt>
                <c:pt idx="1">
                  <c:v>66.67</c:v>
                </c:pt>
                <c:pt idx="2">
                  <c:v>62.82</c:v>
                </c:pt>
                <c:pt idx="3">
                  <c:v>62.82</c:v>
                </c:pt>
                <c:pt idx="4">
                  <c:v>62.82</c:v>
                </c:pt>
              </c:numCache>
            </c:numRef>
          </c:val>
        </c:ser>
        <c:dLbls>
          <c:showLegendKey val="0"/>
          <c:showVal val="0"/>
          <c:showCatName val="0"/>
          <c:showSerName val="0"/>
          <c:showPercent val="0"/>
          <c:showBubbleSize val="0"/>
        </c:dLbls>
        <c:gapWidth val="150"/>
        <c:axId val="100514816"/>
        <c:axId val="10052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0514816"/>
        <c:axId val="100525184"/>
      </c:lineChart>
      <c:dateAx>
        <c:axId val="100514816"/>
        <c:scaling>
          <c:orientation val="minMax"/>
        </c:scaling>
        <c:delete val="1"/>
        <c:axPos val="b"/>
        <c:numFmt formatCode="ge" sourceLinked="1"/>
        <c:majorTickMark val="none"/>
        <c:minorTickMark val="none"/>
        <c:tickLblPos val="none"/>
        <c:crossAx val="100525184"/>
        <c:crosses val="autoZero"/>
        <c:auto val="1"/>
        <c:lblOffset val="100"/>
        <c:baseTimeUnit val="years"/>
      </c:dateAx>
      <c:valAx>
        <c:axId val="10052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0612736"/>
        <c:axId val="10061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0612736"/>
        <c:axId val="100619008"/>
      </c:lineChart>
      <c:dateAx>
        <c:axId val="100612736"/>
        <c:scaling>
          <c:orientation val="minMax"/>
        </c:scaling>
        <c:delete val="1"/>
        <c:axPos val="b"/>
        <c:numFmt formatCode="ge" sourceLinked="1"/>
        <c:majorTickMark val="none"/>
        <c:minorTickMark val="none"/>
        <c:tickLblPos val="none"/>
        <c:crossAx val="100619008"/>
        <c:crosses val="autoZero"/>
        <c:auto val="1"/>
        <c:lblOffset val="100"/>
        <c:baseTimeUnit val="years"/>
      </c:dateAx>
      <c:valAx>
        <c:axId val="10061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53.35</c:v>
                </c:pt>
                <c:pt idx="1">
                  <c:v>51.71</c:v>
                </c:pt>
                <c:pt idx="2">
                  <c:v>49.84</c:v>
                </c:pt>
                <c:pt idx="3">
                  <c:v>48.9</c:v>
                </c:pt>
                <c:pt idx="4">
                  <c:v>46.26</c:v>
                </c:pt>
              </c:numCache>
            </c:numRef>
          </c:val>
        </c:ser>
        <c:dLbls>
          <c:showLegendKey val="0"/>
          <c:showVal val="0"/>
          <c:showCatName val="0"/>
          <c:showSerName val="0"/>
          <c:showPercent val="0"/>
          <c:showBubbleSize val="0"/>
        </c:dLbls>
        <c:gapWidth val="150"/>
        <c:axId val="99092736"/>
        <c:axId val="990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92736"/>
        <c:axId val="99094912"/>
      </c:lineChart>
      <c:dateAx>
        <c:axId val="99092736"/>
        <c:scaling>
          <c:orientation val="minMax"/>
        </c:scaling>
        <c:delete val="1"/>
        <c:axPos val="b"/>
        <c:numFmt formatCode="ge" sourceLinked="1"/>
        <c:majorTickMark val="none"/>
        <c:minorTickMark val="none"/>
        <c:tickLblPos val="none"/>
        <c:crossAx val="99094912"/>
        <c:crosses val="autoZero"/>
        <c:auto val="1"/>
        <c:lblOffset val="100"/>
        <c:baseTimeUnit val="years"/>
      </c:dateAx>
      <c:valAx>
        <c:axId val="990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116928"/>
        <c:axId val="991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116928"/>
        <c:axId val="99135488"/>
      </c:lineChart>
      <c:dateAx>
        <c:axId val="99116928"/>
        <c:scaling>
          <c:orientation val="minMax"/>
        </c:scaling>
        <c:delete val="1"/>
        <c:axPos val="b"/>
        <c:numFmt formatCode="ge" sourceLinked="1"/>
        <c:majorTickMark val="none"/>
        <c:minorTickMark val="none"/>
        <c:tickLblPos val="none"/>
        <c:crossAx val="99135488"/>
        <c:crosses val="autoZero"/>
        <c:auto val="1"/>
        <c:lblOffset val="100"/>
        <c:baseTimeUnit val="years"/>
      </c:dateAx>
      <c:valAx>
        <c:axId val="991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169792"/>
        <c:axId val="9917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169792"/>
        <c:axId val="99171712"/>
      </c:lineChart>
      <c:dateAx>
        <c:axId val="99169792"/>
        <c:scaling>
          <c:orientation val="minMax"/>
        </c:scaling>
        <c:delete val="1"/>
        <c:axPos val="b"/>
        <c:numFmt formatCode="ge" sourceLinked="1"/>
        <c:majorTickMark val="none"/>
        <c:minorTickMark val="none"/>
        <c:tickLblPos val="none"/>
        <c:crossAx val="99171712"/>
        <c:crosses val="autoZero"/>
        <c:auto val="1"/>
        <c:lblOffset val="100"/>
        <c:baseTimeUnit val="years"/>
      </c:dateAx>
      <c:valAx>
        <c:axId val="991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202560"/>
        <c:axId val="9920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202560"/>
        <c:axId val="99204480"/>
      </c:lineChart>
      <c:dateAx>
        <c:axId val="99202560"/>
        <c:scaling>
          <c:orientation val="minMax"/>
        </c:scaling>
        <c:delete val="1"/>
        <c:axPos val="b"/>
        <c:numFmt formatCode="ge" sourceLinked="1"/>
        <c:majorTickMark val="none"/>
        <c:minorTickMark val="none"/>
        <c:tickLblPos val="none"/>
        <c:crossAx val="99204480"/>
        <c:crosses val="autoZero"/>
        <c:auto val="1"/>
        <c:lblOffset val="100"/>
        <c:baseTimeUnit val="years"/>
      </c:dateAx>
      <c:valAx>
        <c:axId val="992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255424"/>
        <c:axId val="9925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255424"/>
        <c:axId val="99257344"/>
      </c:lineChart>
      <c:dateAx>
        <c:axId val="99255424"/>
        <c:scaling>
          <c:orientation val="minMax"/>
        </c:scaling>
        <c:delete val="1"/>
        <c:axPos val="b"/>
        <c:numFmt formatCode="ge" sourceLinked="1"/>
        <c:majorTickMark val="none"/>
        <c:minorTickMark val="none"/>
        <c:tickLblPos val="none"/>
        <c:crossAx val="99257344"/>
        <c:crosses val="autoZero"/>
        <c:auto val="1"/>
        <c:lblOffset val="100"/>
        <c:baseTimeUnit val="years"/>
      </c:dateAx>
      <c:valAx>
        <c:axId val="9925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401920"/>
        <c:axId val="10040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0401920"/>
        <c:axId val="100403840"/>
      </c:lineChart>
      <c:dateAx>
        <c:axId val="100401920"/>
        <c:scaling>
          <c:orientation val="minMax"/>
        </c:scaling>
        <c:delete val="1"/>
        <c:axPos val="b"/>
        <c:numFmt formatCode="ge" sourceLinked="1"/>
        <c:majorTickMark val="none"/>
        <c:minorTickMark val="none"/>
        <c:tickLblPos val="none"/>
        <c:crossAx val="100403840"/>
        <c:crosses val="autoZero"/>
        <c:auto val="1"/>
        <c:lblOffset val="100"/>
        <c:baseTimeUnit val="years"/>
      </c:dateAx>
      <c:valAx>
        <c:axId val="1004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37.28</c:v>
                </c:pt>
                <c:pt idx="1">
                  <c:v>37.130000000000003</c:v>
                </c:pt>
                <c:pt idx="2">
                  <c:v>35.950000000000003</c:v>
                </c:pt>
                <c:pt idx="3">
                  <c:v>36.880000000000003</c:v>
                </c:pt>
                <c:pt idx="4">
                  <c:v>69.63</c:v>
                </c:pt>
              </c:numCache>
            </c:numRef>
          </c:val>
        </c:ser>
        <c:dLbls>
          <c:showLegendKey val="0"/>
          <c:showVal val="0"/>
          <c:showCatName val="0"/>
          <c:showSerName val="0"/>
          <c:showPercent val="0"/>
          <c:showBubbleSize val="0"/>
        </c:dLbls>
        <c:gapWidth val="150"/>
        <c:axId val="100442496"/>
        <c:axId val="1004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0442496"/>
        <c:axId val="100444416"/>
      </c:lineChart>
      <c:dateAx>
        <c:axId val="100442496"/>
        <c:scaling>
          <c:orientation val="minMax"/>
        </c:scaling>
        <c:delete val="1"/>
        <c:axPos val="b"/>
        <c:numFmt formatCode="ge" sourceLinked="1"/>
        <c:majorTickMark val="none"/>
        <c:minorTickMark val="none"/>
        <c:tickLblPos val="none"/>
        <c:crossAx val="100444416"/>
        <c:crosses val="autoZero"/>
        <c:auto val="1"/>
        <c:lblOffset val="100"/>
        <c:baseTimeUnit val="years"/>
      </c:dateAx>
      <c:valAx>
        <c:axId val="1004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304.82</c:v>
                </c:pt>
                <c:pt idx="1">
                  <c:v>295.04000000000002</c:v>
                </c:pt>
                <c:pt idx="2">
                  <c:v>328.77</c:v>
                </c:pt>
                <c:pt idx="3">
                  <c:v>322.35000000000002</c:v>
                </c:pt>
                <c:pt idx="4">
                  <c:v>172.99</c:v>
                </c:pt>
              </c:numCache>
            </c:numRef>
          </c:val>
        </c:ser>
        <c:dLbls>
          <c:showLegendKey val="0"/>
          <c:showVal val="0"/>
          <c:showCatName val="0"/>
          <c:showSerName val="0"/>
          <c:showPercent val="0"/>
          <c:showBubbleSize val="0"/>
        </c:dLbls>
        <c:gapWidth val="150"/>
        <c:axId val="100474240"/>
        <c:axId val="1004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0474240"/>
        <c:axId val="100488704"/>
      </c:lineChart>
      <c:dateAx>
        <c:axId val="100474240"/>
        <c:scaling>
          <c:orientation val="minMax"/>
        </c:scaling>
        <c:delete val="1"/>
        <c:axPos val="b"/>
        <c:numFmt formatCode="ge" sourceLinked="1"/>
        <c:majorTickMark val="none"/>
        <c:minorTickMark val="none"/>
        <c:tickLblPos val="none"/>
        <c:crossAx val="100488704"/>
        <c:crosses val="autoZero"/>
        <c:auto val="1"/>
        <c:lblOffset val="100"/>
        <c:baseTimeUnit val="years"/>
      </c:dateAx>
      <c:valAx>
        <c:axId val="1004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9"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静岡県　牧之原市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46522</v>
      </c>
      <c r="AM8" s="50"/>
      <c r="AN8" s="50"/>
      <c r="AO8" s="50"/>
      <c r="AP8" s="50"/>
      <c r="AQ8" s="50"/>
      <c r="AR8" s="50"/>
      <c r="AS8" s="50"/>
      <c r="AT8" s="45">
        <f>データ!T6</f>
        <v>111.69</v>
      </c>
      <c r="AU8" s="45"/>
      <c r="AV8" s="45"/>
      <c r="AW8" s="45"/>
      <c r="AX8" s="45"/>
      <c r="AY8" s="45"/>
      <c r="AZ8" s="45"/>
      <c r="BA8" s="45"/>
      <c r="BB8" s="45">
        <f>データ!U6</f>
        <v>416.53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0.49</v>
      </c>
      <c r="Q10" s="45"/>
      <c r="R10" s="45"/>
      <c r="S10" s="45"/>
      <c r="T10" s="45"/>
      <c r="U10" s="45"/>
      <c r="V10" s="45"/>
      <c r="W10" s="45">
        <f>データ!Q6</f>
        <v>91.16</v>
      </c>
      <c r="X10" s="45"/>
      <c r="Y10" s="45"/>
      <c r="Z10" s="45"/>
      <c r="AA10" s="45"/>
      <c r="AB10" s="45"/>
      <c r="AC10" s="45"/>
      <c r="AD10" s="50">
        <f>データ!R6</f>
        <v>2100</v>
      </c>
      <c r="AE10" s="50"/>
      <c r="AF10" s="50"/>
      <c r="AG10" s="50"/>
      <c r="AH10" s="50"/>
      <c r="AI10" s="50"/>
      <c r="AJ10" s="50"/>
      <c r="AK10" s="2"/>
      <c r="AL10" s="50">
        <f>データ!V6</f>
        <v>226</v>
      </c>
      <c r="AM10" s="50"/>
      <c r="AN10" s="50"/>
      <c r="AO10" s="50"/>
      <c r="AP10" s="50"/>
      <c r="AQ10" s="50"/>
      <c r="AR10" s="50"/>
      <c r="AS10" s="50"/>
      <c r="AT10" s="45">
        <f>データ!W6</f>
        <v>7.0000000000000007E-2</v>
      </c>
      <c r="AU10" s="45"/>
      <c r="AV10" s="45"/>
      <c r="AW10" s="45"/>
      <c r="AX10" s="45"/>
      <c r="AY10" s="45"/>
      <c r="AZ10" s="45"/>
      <c r="BA10" s="45"/>
      <c r="BB10" s="45">
        <f>データ!X6</f>
        <v>3228.57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222267</v>
      </c>
      <c r="D6" s="33">
        <f t="shared" si="3"/>
        <v>47</v>
      </c>
      <c r="E6" s="33">
        <f t="shared" si="3"/>
        <v>17</v>
      </c>
      <c r="F6" s="33">
        <f t="shared" si="3"/>
        <v>5</v>
      </c>
      <c r="G6" s="33">
        <f t="shared" si="3"/>
        <v>0</v>
      </c>
      <c r="H6" s="33" t="str">
        <f t="shared" si="3"/>
        <v>静岡県　牧之原市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0.49</v>
      </c>
      <c r="Q6" s="34">
        <f t="shared" si="3"/>
        <v>91.16</v>
      </c>
      <c r="R6" s="34">
        <f t="shared" si="3"/>
        <v>2100</v>
      </c>
      <c r="S6" s="34">
        <f t="shared" si="3"/>
        <v>46522</v>
      </c>
      <c r="T6" s="34">
        <f t="shared" si="3"/>
        <v>111.69</v>
      </c>
      <c r="U6" s="34">
        <f t="shared" si="3"/>
        <v>416.53</v>
      </c>
      <c r="V6" s="34">
        <f t="shared" si="3"/>
        <v>226</v>
      </c>
      <c r="W6" s="34">
        <f t="shared" si="3"/>
        <v>7.0000000000000007E-2</v>
      </c>
      <c r="X6" s="34">
        <f t="shared" si="3"/>
        <v>3228.57</v>
      </c>
      <c r="Y6" s="35">
        <f>IF(Y7="",NA(),Y7)</f>
        <v>53.35</v>
      </c>
      <c r="Z6" s="35">
        <f t="shared" ref="Z6:AH6" si="4">IF(Z7="",NA(),Z7)</f>
        <v>51.71</v>
      </c>
      <c r="AA6" s="35">
        <f t="shared" si="4"/>
        <v>49.84</v>
      </c>
      <c r="AB6" s="35">
        <f t="shared" si="4"/>
        <v>48.9</v>
      </c>
      <c r="AC6" s="35">
        <f t="shared" si="4"/>
        <v>46.26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37.28</v>
      </c>
      <c r="BR6" s="35">
        <f t="shared" ref="BR6:BZ6" si="8">IF(BR7="",NA(),BR7)</f>
        <v>37.130000000000003</v>
      </c>
      <c r="BS6" s="35">
        <f t="shared" si="8"/>
        <v>35.950000000000003</v>
      </c>
      <c r="BT6" s="35">
        <f t="shared" si="8"/>
        <v>36.880000000000003</v>
      </c>
      <c r="BU6" s="35">
        <f t="shared" si="8"/>
        <v>69.63</v>
      </c>
      <c r="BV6" s="35">
        <f t="shared" si="8"/>
        <v>51.03</v>
      </c>
      <c r="BW6" s="35">
        <f t="shared" si="8"/>
        <v>50.9</v>
      </c>
      <c r="BX6" s="35">
        <f t="shared" si="8"/>
        <v>50.82</v>
      </c>
      <c r="BY6" s="35">
        <f t="shared" si="8"/>
        <v>52.19</v>
      </c>
      <c r="BZ6" s="35">
        <f t="shared" si="8"/>
        <v>55.32</v>
      </c>
      <c r="CA6" s="34" t="str">
        <f>IF(CA7="","",IF(CA7="-","【-】","【"&amp;SUBSTITUTE(TEXT(CA7,"#,##0.00"),"-","△")&amp;"】"))</f>
        <v>【55.73】</v>
      </c>
      <c r="CB6" s="35">
        <f>IF(CB7="",NA(),CB7)</f>
        <v>304.82</v>
      </c>
      <c r="CC6" s="35">
        <f t="shared" ref="CC6:CK6" si="9">IF(CC7="",NA(),CC7)</f>
        <v>295.04000000000002</v>
      </c>
      <c r="CD6" s="35">
        <f t="shared" si="9"/>
        <v>328.77</v>
      </c>
      <c r="CE6" s="35">
        <f t="shared" si="9"/>
        <v>322.35000000000002</v>
      </c>
      <c r="CF6" s="35">
        <f t="shared" si="9"/>
        <v>172.99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66.67</v>
      </c>
      <c r="CN6" s="35">
        <f t="shared" ref="CN6:CV6" si="10">IF(CN7="",NA(),CN7)</f>
        <v>66.67</v>
      </c>
      <c r="CO6" s="35">
        <f t="shared" si="10"/>
        <v>62.82</v>
      </c>
      <c r="CP6" s="35">
        <f t="shared" si="10"/>
        <v>62.82</v>
      </c>
      <c r="CQ6" s="35">
        <f t="shared" si="10"/>
        <v>62.82</v>
      </c>
      <c r="CR6" s="35">
        <f t="shared" si="10"/>
        <v>54.74</v>
      </c>
      <c r="CS6" s="35">
        <f t="shared" si="10"/>
        <v>53.78</v>
      </c>
      <c r="CT6" s="35">
        <f t="shared" si="10"/>
        <v>53.24</v>
      </c>
      <c r="CU6" s="35">
        <f t="shared" si="10"/>
        <v>52.31</v>
      </c>
      <c r="CV6" s="35">
        <f t="shared" si="10"/>
        <v>60.65</v>
      </c>
      <c r="CW6" s="34" t="str">
        <f>IF(CW7="","",IF(CW7="-","【-】","【"&amp;SUBSTITUTE(TEXT(CW7,"#,##0.00"),"-","△")&amp;"】"))</f>
        <v>【59.15】</v>
      </c>
      <c r="CX6" s="35">
        <f>IF(CX7="",NA(),CX7)</f>
        <v>100</v>
      </c>
      <c r="CY6" s="35">
        <f t="shared" ref="CY6:DG6" si="11">IF(CY7="",NA(),CY7)</f>
        <v>100</v>
      </c>
      <c r="CZ6" s="35">
        <f t="shared" si="11"/>
        <v>100</v>
      </c>
      <c r="DA6" s="35">
        <f t="shared" si="11"/>
        <v>100</v>
      </c>
      <c r="DB6" s="35">
        <f t="shared" si="11"/>
        <v>100</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2.5</v>
      </c>
      <c r="EF6" s="35">
        <f t="shared" ref="EF6:EN6" si="14">IF(EF7="",NA(),EF7)</f>
        <v>0.7</v>
      </c>
      <c r="EG6" s="35">
        <f t="shared" si="14"/>
        <v>0.15</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222267</v>
      </c>
      <c r="D7" s="37">
        <v>47</v>
      </c>
      <c r="E7" s="37">
        <v>17</v>
      </c>
      <c r="F7" s="37">
        <v>5</v>
      </c>
      <c r="G7" s="37">
        <v>0</v>
      </c>
      <c r="H7" s="37" t="s">
        <v>110</v>
      </c>
      <c r="I7" s="37" t="s">
        <v>111</v>
      </c>
      <c r="J7" s="37" t="s">
        <v>112</v>
      </c>
      <c r="K7" s="37" t="s">
        <v>113</v>
      </c>
      <c r="L7" s="37" t="s">
        <v>114</v>
      </c>
      <c r="M7" s="37"/>
      <c r="N7" s="38" t="s">
        <v>115</v>
      </c>
      <c r="O7" s="38" t="s">
        <v>116</v>
      </c>
      <c r="P7" s="38">
        <v>0.49</v>
      </c>
      <c r="Q7" s="38">
        <v>91.16</v>
      </c>
      <c r="R7" s="38">
        <v>2100</v>
      </c>
      <c r="S7" s="38">
        <v>46522</v>
      </c>
      <c r="T7" s="38">
        <v>111.69</v>
      </c>
      <c r="U7" s="38">
        <v>416.53</v>
      </c>
      <c r="V7" s="38">
        <v>226</v>
      </c>
      <c r="W7" s="38">
        <v>7.0000000000000007E-2</v>
      </c>
      <c r="X7" s="38">
        <v>3228.57</v>
      </c>
      <c r="Y7" s="38">
        <v>53.35</v>
      </c>
      <c r="Z7" s="38">
        <v>51.71</v>
      </c>
      <c r="AA7" s="38">
        <v>49.84</v>
      </c>
      <c r="AB7" s="38">
        <v>48.9</v>
      </c>
      <c r="AC7" s="38">
        <v>46.26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37.28</v>
      </c>
      <c r="BR7" s="38">
        <v>37.130000000000003</v>
      </c>
      <c r="BS7" s="38">
        <v>35.950000000000003</v>
      </c>
      <c r="BT7" s="38">
        <v>36.880000000000003</v>
      </c>
      <c r="BU7" s="38">
        <v>69.63</v>
      </c>
      <c r="BV7" s="38">
        <v>51.03</v>
      </c>
      <c r="BW7" s="38">
        <v>50.9</v>
      </c>
      <c r="BX7" s="38">
        <v>50.82</v>
      </c>
      <c r="BY7" s="38">
        <v>52.19</v>
      </c>
      <c r="BZ7" s="38">
        <v>55.32</v>
      </c>
      <c r="CA7" s="38">
        <v>55.73</v>
      </c>
      <c r="CB7" s="38">
        <v>304.82</v>
      </c>
      <c r="CC7" s="38">
        <v>295.04000000000002</v>
      </c>
      <c r="CD7" s="38">
        <v>328.77</v>
      </c>
      <c r="CE7" s="38">
        <v>322.35000000000002</v>
      </c>
      <c r="CF7" s="38">
        <v>172.99</v>
      </c>
      <c r="CG7" s="38">
        <v>289.60000000000002</v>
      </c>
      <c r="CH7" s="38">
        <v>293.27</v>
      </c>
      <c r="CI7" s="38">
        <v>300.52</v>
      </c>
      <c r="CJ7" s="38">
        <v>296.14</v>
      </c>
      <c r="CK7" s="38">
        <v>283.17</v>
      </c>
      <c r="CL7" s="38">
        <v>276.77999999999997</v>
      </c>
      <c r="CM7" s="38">
        <v>66.67</v>
      </c>
      <c r="CN7" s="38">
        <v>66.67</v>
      </c>
      <c r="CO7" s="38">
        <v>62.82</v>
      </c>
      <c r="CP7" s="38">
        <v>62.82</v>
      </c>
      <c r="CQ7" s="38">
        <v>62.82</v>
      </c>
      <c r="CR7" s="38">
        <v>54.74</v>
      </c>
      <c r="CS7" s="38">
        <v>53.78</v>
      </c>
      <c r="CT7" s="38">
        <v>53.24</v>
      </c>
      <c r="CU7" s="38">
        <v>52.31</v>
      </c>
      <c r="CV7" s="38">
        <v>60.65</v>
      </c>
      <c r="CW7" s="38">
        <v>59.15</v>
      </c>
      <c r="CX7" s="38">
        <v>100</v>
      </c>
      <c r="CY7" s="38">
        <v>100</v>
      </c>
      <c r="CZ7" s="38">
        <v>100</v>
      </c>
      <c r="DA7" s="38">
        <v>100</v>
      </c>
      <c r="DB7" s="38">
        <v>100</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2.5</v>
      </c>
      <c r="EF7" s="38">
        <v>0.7</v>
      </c>
      <c r="EG7" s="38">
        <v>0.15</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岩間　雅史</cp:lastModifiedBy>
  <dcterms:modified xsi:type="dcterms:W3CDTF">2018-02-27T04:56:54Z</dcterms:modified>
</cp:coreProperties>
</file>