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<sst xmlns="http://schemas.openxmlformats.org/spreadsheetml/2006/main" count="237" uniqueCount="123">
  <si>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</si>
  <si>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</si>
  <si>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</si>
  <si>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</si>
  <si>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</si>
  <si>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</si>
  <si>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</si>
  <si>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</si>
  <si>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</si>
  <si>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</si>
  <si>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</si>
  <si>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</si>
  <si>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</si>
  <si>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</si>
  <si>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</si>
  <si>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</si>
  <si>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</si>
  <si>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</si>
  <si>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</si>
  <si>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</si>
  <si>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</si>
  <si>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</si>
  <si>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</si>
  <si>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</si>
  <si>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</si>
  <si>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</si>
  <si>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</si>
  <si>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</si>
  <si>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</si>
  <si>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</si>
  <si>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</si>
  <si>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</si>
  <si>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</si>
  <si>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</si>
  <si>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</si>
  <si>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</si>
  <si>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</si>
  <si>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</si>
  <si>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</si>
  <si>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</si>
  <si>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</si>
  <si>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</si>
  <si>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</si>
  <si>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</si>
  <si>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</si>
  <si>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</si>
  <si>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</si>
  <si>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</si>
  <si>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</si>
  <si>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</si>
  <si>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</si>
  <si>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</si>
  <si>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</si>
  <si>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</si>
  <si>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</si>
  <si>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</si>
  <si>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</si>
  <si>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</si>
  <si>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</si>
  <si>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</si>
  <si>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</si>
  <si>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</si>
  <si>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</si>
  <si>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</si>
  <si>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</si>
  <si>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</si>
  <si>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</si>
  <si>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</si>
  <si>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</si>
  <si>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</si>
  <si>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</si>
  <si>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</si>
  <si>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</si>
  <si>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</si>
  <si>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</si>
  <si>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</si>
  <si>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</si>
  <si>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</si>
  <si>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</si>
  <si>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</si>
  <si>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</si>
  <si>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</si>
  <si>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</si>
  <si>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</si>
  <si>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</si>
  <si>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</si>
  <si>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</si>
  <si>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</si>
  <si>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</si>
  <si>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</si>
  <si>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</si>
  <si>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</si>
  <si>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</si>
  <si>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</si>
  <si>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</si>
  <si>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</si>
  <si>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</si>
  <si>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</si>
  <si>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</si>
  <si>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</si>
  <si>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</si>
  <si>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</si>
  <si>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</si>
  <si>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</si>
  <si>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</si>
  <si>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</si>
  <si>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</si>
  <si>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伊豆の国市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</si>
  <si>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</si>
  <si>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</si>
  <si>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</si>
  <si>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</si>
  <si>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</si>
  <si>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</si>
  <si>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</si>
  <si>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</si>
  <si>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</si>
  <si>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</si>
  <si>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</si>
  <si>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■収益的収支比率：類似団体、全国平均とほぼ同程度で恒常的な赤字状態である。今後は、上水道事業との統合等、経営基盤の強化に向けた改善取組が必用である。
■企業債残高対給水収益比率：類似団体よりも低いものの平成28年度に急激に上昇しており、今後は更新需要を正確に把握し、解消に向けた計画的な取組が必要である。
■料金回収率：平成27年度までは類似団体や全国平均と同程度であったが、平成28年度に約14％下降しした上、100％を大きく下回っていることから、適切な料金収入を得る取組が必要である。
■給水原価：類似団体や全国平均よりも低いが、これは法非適用事業のために減価償却費を含んでいないことが要因と考えられ、今後は法適化を進めて適切な企業経営を進めていく必要がある。
■施設利用率：類似団体や全国平均よりやや低く、下降傾向にあることから、今後は将来水量の見直しを行った上で、施設規模の最適化に向けた取組が必要である。
■有収率：類似団体や全国平均より高く、95％程度と高い水準を保っているため、今後も定期的な漏水調査などにより、現状を維持していく必要がある。
■総括：経営状況は比較的良好な状況と言えるが、伊豆の国市一般会計からの繰入もあり、法非適用事業であることから、客観的な評価が十分に出来ない状況である。今後は、事業の法適化を進めるとともに、水道事業との統合等による経営の改善も進めていく必要がある。</t>
    <rPh sb="101" eb="103">
      <t>ヘイセイ</t>
    </rPh>
    <rPh sb="105" eb="107">
      <t>ネンド</t>
    </rPh>
    <rPh sb="108" eb="110">
      <t>キュウゲキ</t>
    </rPh>
    <rPh sb="111" eb="113">
      <t>ジョウショウ</t>
    </rPh>
    <rPh sb="126" eb="128">
      <t>セイカク</t>
    </rPh>
    <rPh sb="146" eb="148">
      <t>ヒツヨウ</t>
    </rPh>
    <rPh sb="160" eb="162">
      <t>ヘイセイ</t>
    </rPh>
    <rPh sb="164" eb="166">
      <t>ネンド</t>
    </rPh>
    <rPh sb="188" eb="190">
      <t>ヘイセイ</t>
    </rPh>
    <rPh sb="192" eb="194">
      <t>ネンド</t>
    </rPh>
    <rPh sb="195" eb="196">
      <t>ヤク</t>
    </rPh>
    <rPh sb="199" eb="201">
      <t>カコウ</t>
    </rPh>
    <rPh sb="204" eb="205">
      <t>ウエ</t>
    </rPh>
    <rPh sb="211" eb="212">
      <t>オオ</t>
    </rPh>
    <rPh sb="591" eb="592">
      <t>スス</t>
    </rPh>
    <phoneticPr fontId="4"/>
  </si>
  <si>
    <t>管路更新率は類似団体や全国平均よりも低い状況であり、平成28年度の実績では全ての管路を更新するのに約300年かかることになる。。
今後は、管路の老朽度や将来需要を的確に把握した上で計画的に更新し、老朽化による事故の予防措置を講じていく必要がある。</t>
    <rPh sb="26" eb="28">
      <t>ヘイセイ</t>
    </rPh>
    <rPh sb="30" eb="32">
      <t>ネンド</t>
    </rPh>
    <rPh sb="33" eb="35">
      <t>ジッセキ</t>
    </rPh>
    <phoneticPr fontId="4"/>
  </si>
  <si>
    <t>経営は比較的良好であると言えるが、法非適用事業であることから、今後は法適化や上水道事業との統合を推進することで、経営基盤の強化を図り、健全な事業経営を行う必要がある。
また、管路の更新率が低い状況であることから、今後は管路の老朽度を的確に把握した上で、更新を加速して進めていく必要がある。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</si>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</sst>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0.47</c:v>
                </c:pt>
                <c:pt idx="2">
                  <c:v>0.04</c:v>
                </c:pt>
                <c:pt idx="3" formatCode="#,##0.00;&quot;△&quot;#,##0.00">
                  <c:v>0</c:v>
                </c:pt>
                <c:pt idx="4">
                  <c:v>0.33</c:v>
                </c:pt>
              </c:numCache>
            </c:numRef>
          </c:val>
        </c:ser>
        <c:dLbls>
          <c:showLegendKey val="0"/>
          <c:showVal val="0"/>
          <c:showCatName val="0"/>
          <c:showSerName val="0"/>
          <c:showPercent val="0"/>
          <c:showBubbleSize val="0"/>
        </c:dLbls>
        <c:gapWidth val="150"/>
        <c:axId val="113919488"/>
        <c:axId val="1139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13919488"/>
        <c:axId val="113921024"/>
      </c:lineChart>
      <c:dateAx>
        <c:axId val="113919488"/>
        <c:scaling>
          <c:orientation val="minMax"/>
        </c:scaling>
        <c:delete val="1"/>
        <c:axPos val="b"/>
        <c:numFmt formatCode="ge" sourceLinked="1"/>
        <c:majorTickMark val="none"/>
        <c:minorTickMark val="none"/>
        <c:tickLblPos val="none"/>
        <c:crossAx val="113921024"/>
        <c:crosses val="autoZero"/>
        <c:auto val="1"/>
        <c:lblOffset val="100"/>
        <c:baseTimeUnit val="years"/>
      </c:dateAx>
      <c:valAx>
        <c:axId val="1139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1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47.1</c:v>
                </c:pt>
                <c:pt idx="1">
                  <c:v>44.66</c:v>
                </c:pt>
                <c:pt idx="2">
                  <c:v>43.6</c:v>
                </c:pt>
                <c:pt idx="3">
                  <c:v>43.81</c:v>
                </c:pt>
                <c:pt idx="4">
                  <c:v>43.2</c:v>
                </c:pt>
              </c:numCache>
            </c:numRef>
          </c:val>
        </c:ser>
        <c:dLbls>
          <c:showLegendKey val="0"/>
          <c:showVal val="0"/>
          <c:showCatName val="0"/>
          <c:showSerName val="0"/>
          <c:showPercent val="0"/>
          <c:showBubbleSize val="0"/>
        </c:dLbls>
        <c:gapWidth val="150"/>
        <c:axId val="116446336"/>
        <c:axId val="11644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16446336"/>
        <c:axId val="116447872"/>
      </c:lineChart>
      <c:dateAx>
        <c:axId val="116446336"/>
        <c:scaling>
          <c:orientation val="minMax"/>
        </c:scaling>
        <c:delete val="1"/>
        <c:axPos val="b"/>
        <c:numFmt formatCode="ge" sourceLinked="1"/>
        <c:majorTickMark val="none"/>
        <c:minorTickMark val="none"/>
        <c:tickLblPos val="none"/>
        <c:crossAx val="116447872"/>
        <c:crosses val="autoZero"/>
        <c:auto val="1"/>
        <c:lblOffset val="100"/>
        <c:baseTimeUnit val="years"/>
      </c:dateAx>
      <c:valAx>
        <c:axId val="1164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94.43</c:v>
                </c:pt>
                <c:pt idx="1">
                  <c:v>94.52</c:v>
                </c:pt>
                <c:pt idx="2">
                  <c:v>94.52</c:v>
                </c:pt>
                <c:pt idx="3">
                  <c:v>94.52</c:v>
                </c:pt>
                <c:pt idx="4">
                  <c:v>94.43</c:v>
                </c:pt>
              </c:numCache>
            </c:numRef>
          </c:val>
        </c:ser>
        <c:dLbls>
          <c:showLegendKey val="0"/>
          <c:showVal val="0"/>
          <c:showCatName val="0"/>
          <c:showSerName val="0"/>
          <c:showPercent val="0"/>
          <c:showBubbleSize val="0"/>
        </c:dLbls>
        <c:gapWidth val="150"/>
        <c:axId val="116483584"/>
        <c:axId val="11648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16483584"/>
        <c:axId val="116485120"/>
      </c:lineChart>
      <c:dateAx>
        <c:axId val="116483584"/>
        <c:scaling>
          <c:orientation val="minMax"/>
        </c:scaling>
        <c:delete val="1"/>
        <c:axPos val="b"/>
        <c:numFmt formatCode="ge" sourceLinked="1"/>
        <c:majorTickMark val="none"/>
        <c:minorTickMark val="none"/>
        <c:tickLblPos val="none"/>
        <c:crossAx val="116485120"/>
        <c:crosses val="autoZero"/>
        <c:auto val="1"/>
        <c:lblOffset val="100"/>
        <c:baseTimeUnit val="years"/>
      </c:dateAx>
      <c:valAx>
        <c:axId val="1164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8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37016888488829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84.28</c:v>
                </c:pt>
                <c:pt idx="1">
                  <c:v>88.89</c:v>
                </c:pt>
                <c:pt idx="2">
                  <c:v>106.93</c:v>
                </c:pt>
                <c:pt idx="3">
                  <c:v>84.43</c:v>
                </c:pt>
                <c:pt idx="4">
                  <c:v>80.3</c:v>
                </c:pt>
              </c:numCache>
            </c:numRef>
          </c:val>
        </c:ser>
        <c:dLbls>
          <c:showLegendKey val="0"/>
          <c:showVal val="0"/>
          <c:showCatName val="0"/>
          <c:showSerName val="0"/>
          <c:showPercent val="0"/>
          <c:showBubbleSize val="0"/>
        </c:dLbls>
        <c:gapWidth val="150"/>
        <c:axId val="115951488"/>
        <c:axId val="11595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15951488"/>
        <c:axId val="115953024"/>
      </c:lineChart>
      <c:dateAx>
        <c:axId val="115951488"/>
        <c:scaling>
          <c:orientation val="minMax"/>
        </c:scaling>
        <c:delete val="1"/>
        <c:axPos val="b"/>
        <c:numFmt formatCode="ge" sourceLinked="1"/>
        <c:majorTickMark val="none"/>
        <c:minorTickMark val="none"/>
        <c:tickLblPos val="none"/>
        <c:crossAx val="115953024"/>
        <c:crosses val="autoZero"/>
        <c:auto val="1"/>
        <c:lblOffset val="100"/>
        <c:baseTimeUnit val="years"/>
      </c:dateAx>
      <c:valAx>
        <c:axId val="11595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5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994624"/>
        <c:axId val="1159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994624"/>
        <c:axId val="115996160"/>
      </c:lineChart>
      <c:dateAx>
        <c:axId val="115994624"/>
        <c:scaling>
          <c:orientation val="minMax"/>
        </c:scaling>
        <c:delete val="1"/>
        <c:axPos val="b"/>
        <c:numFmt formatCode="ge" sourceLinked="1"/>
        <c:majorTickMark val="none"/>
        <c:minorTickMark val="none"/>
        <c:tickLblPos val="none"/>
        <c:crossAx val="115996160"/>
        <c:crosses val="autoZero"/>
        <c:auto val="1"/>
        <c:lblOffset val="100"/>
        <c:baseTimeUnit val="years"/>
      </c:dateAx>
      <c:valAx>
        <c:axId val="1159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048256"/>
        <c:axId val="1160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048256"/>
        <c:axId val="116049792"/>
      </c:lineChart>
      <c:dateAx>
        <c:axId val="116048256"/>
        <c:scaling>
          <c:orientation val="minMax"/>
        </c:scaling>
        <c:delete val="1"/>
        <c:axPos val="b"/>
        <c:numFmt formatCode="ge" sourceLinked="1"/>
        <c:majorTickMark val="none"/>
        <c:minorTickMark val="none"/>
        <c:tickLblPos val="none"/>
        <c:crossAx val="116049792"/>
        <c:crosses val="autoZero"/>
        <c:auto val="1"/>
        <c:lblOffset val="100"/>
        <c:baseTimeUnit val="years"/>
      </c:dateAx>
      <c:valAx>
        <c:axId val="1160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094080"/>
        <c:axId val="1160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094080"/>
        <c:axId val="116095616"/>
      </c:lineChart>
      <c:dateAx>
        <c:axId val="116094080"/>
        <c:scaling>
          <c:orientation val="minMax"/>
        </c:scaling>
        <c:delete val="1"/>
        <c:axPos val="b"/>
        <c:numFmt formatCode="ge" sourceLinked="1"/>
        <c:majorTickMark val="none"/>
        <c:minorTickMark val="none"/>
        <c:tickLblPos val="none"/>
        <c:crossAx val="116095616"/>
        <c:crosses val="autoZero"/>
        <c:auto val="1"/>
        <c:lblOffset val="100"/>
        <c:baseTimeUnit val="years"/>
      </c:dateAx>
      <c:valAx>
        <c:axId val="1160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126080"/>
        <c:axId val="11612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126080"/>
        <c:axId val="116127616"/>
      </c:lineChart>
      <c:dateAx>
        <c:axId val="116126080"/>
        <c:scaling>
          <c:orientation val="minMax"/>
        </c:scaling>
        <c:delete val="1"/>
        <c:axPos val="b"/>
        <c:numFmt formatCode="ge" sourceLinked="1"/>
        <c:majorTickMark val="none"/>
        <c:minorTickMark val="none"/>
        <c:tickLblPos val="none"/>
        <c:crossAx val="116127616"/>
        <c:crosses val="autoZero"/>
        <c:auto val="1"/>
        <c:lblOffset val="100"/>
        <c:baseTimeUnit val="years"/>
      </c:dateAx>
      <c:valAx>
        <c:axId val="11612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1005.65</c:v>
                </c:pt>
                <c:pt idx="1">
                  <c:v>896.41</c:v>
                </c:pt>
                <c:pt idx="2">
                  <c:v>873.36</c:v>
                </c:pt>
                <c:pt idx="3">
                  <c:v>815.88</c:v>
                </c:pt>
                <c:pt idx="4">
                  <c:v>1361.2</c:v>
                </c:pt>
              </c:numCache>
            </c:numRef>
          </c:val>
        </c:ser>
        <c:dLbls>
          <c:showLegendKey val="0"/>
          <c:showVal val="0"/>
          <c:showCatName val="0"/>
          <c:showSerName val="0"/>
          <c:showPercent val="0"/>
          <c:showBubbleSize val="0"/>
        </c:dLbls>
        <c:gapWidth val="150"/>
        <c:axId val="116248960"/>
        <c:axId val="11625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16248960"/>
        <c:axId val="116250496"/>
      </c:lineChart>
      <c:dateAx>
        <c:axId val="116248960"/>
        <c:scaling>
          <c:orientation val="minMax"/>
        </c:scaling>
        <c:delete val="1"/>
        <c:axPos val="b"/>
        <c:numFmt formatCode="ge" sourceLinked="1"/>
        <c:majorTickMark val="none"/>
        <c:minorTickMark val="none"/>
        <c:tickLblPos val="none"/>
        <c:crossAx val="116250496"/>
        <c:crosses val="autoZero"/>
        <c:auto val="1"/>
        <c:lblOffset val="100"/>
        <c:baseTimeUnit val="years"/>
      </c:dateAx>
      <c:valAx>
        <c:axId val="1162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4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31.71</c:v>
                </c:pt>
                <c:pt idx="1">
                  <c:v>37.36</c:v>
                </c:pt>
                <c:pt idx="2">
                  <c:v>44.63</c:v>
                </c:pt>
                <c:pt idx="3">
                  <c:v>42.93</c:v>
                </c:pt>
                <c:pt idx="4">
                  <c:v>28.71</c:v>
                </c:pt>
              </c:numCache>
            </c:numRef>
          </c:val>
        </c:ser>
        <c:dLbls>
          <c:showLegendKey val="0"/>
          <c:showVal val="0"/>
          <c:showCatName val="0"/>
          <c:showSerName val="0"/>
          <c:showPercent val="0"/>
          <c:showBubbleSize val="0"/>
        </c:dLbls>
        <c:gapWidth val="150"/>
        <c:axId val="116286208"/>
        <c:axId val="1162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16286208"/>
        <c:axId val="116287744"/>
      </c:lineChart>
      <c:dateAx>
        <c:axId val="116286208"/>
        <c:scaling>
          <c:orientation val="minMax"/>
        </c:scaling>
        <c:delete val="1"/>
        <c:axPos val="b"/>
        <c:numFmt formatCode="ge" sourceLinked="1"/>
        <c:majorTickMark val="none"/>
        <c:minorTickMark val="none"/>
        <c:tickLblPos val="none"/>
        <c:crossAx val="116287744"/>
        <c:crosses val="autoZero"/>
        <c:auto val="1"/>
        <c:lblOffset val="100"/>
        <c:baseTimeUnit val="years"/>
      </c:dateAx>
      <c:valAx>
        <c:axId val="1162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222.84</c:v>
                </c:pt>
                <c:pt idx="1">
                  <c:v>214.54</c:v>
                </c:pt>
                <c:pt idx="2">
                  <c:v>188.99</c:v>
                </c:pt>
                <c:pt idx="3">
                  <c:v>197.74</c:v>
                </c:pt>
                <c:pt idx="4">
                  <c:v>301.32</c:v>
                </c:pt>
              </c:numCache>
            </c:numRef>
          </c:val>
        </c:ser>
        <c:dLbls>
          <c:showLegendKey val="0"/>
          <c:showVal val="0"/>
          <c:showCatName val="0"/>
          <c:showSerName val="0"/>
          <c:showPercent val="0"/>
          <c:showBubbleSize val="0"/>
        </c:dLbls>
        <c:gapWidth val="150"/>
        <c:axId val="116400896"/>
        <c:axId val="1164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16400896"/>
        <c:axId val="116402432"/>
      </c:lineChart>
      <c:dateAx>
        <c:axId val="116400896"/>
        <c:scaling>
          <c:orientation val="minMax"/>
        </c:scaling>
        <c:delete val="1"/>
        <c:axPos val="b"/>
        <c:numFmt formatCode="ge" sourceLinked="1"/>
        <c:majorTickMark val="none"/>
        <c:minorTickMark val="none"/>
        <c:tickLblPos val="none"/>
        <c:crossAx val="116402432"/>
        <c:crosses val="autoZero"/>
        <c:auto val="1"/>
        <c:lblOffset val="100"/>
        <c:baseTimeUnit val="years"/>
      </c:dateAx>
      <c:valAx>
        <c:axId val="1164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静岡県　伊豆の国市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122</v>
      </c>
      <c r="AE8" s="50"/>
      <c r="AF8" s="50"/>
      <c r="AG8" s="50"/>
      <c r="AH8" s="50"/>
      <c r="AI8" s="50"/>
      <c r="AJ8" s="50"/>
      <c r="AK8" s="2"/>
      <c r="AL8" s="51">
        <f>データ!$R$6</f>
        <v>49498</v>
      </c>
      <c r="AM8" s="51"/>
      <c r="AN8" s="51"/>
      <c r="AO8" s="51"/>
      <c r="AP8" s="51"/>
      <c r="AQ8" s="51"/>
      <c r="AR8" s="51"/>
      <c r="AS8" s="51"/>
      <c r="AT8" s="46">
        <f>データ!$S$6</f>
        <v>94.62</v>
      </c>
      <c r="AU8" s="46"/>
      <c r="AV8" s="46"/>
      <c r="AW8" s="46"/>
      <c r="AX8" s="46"/>
      <c r="AY8" s="46"/>
      <c r="AZ8" s="46"/>
      <c r="BA8" s="46"/>
      <c r="BB8" s="46">
        <f>データ!$T$6</f>
        <v>523.12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2.5499999999999998</v>
      </c>
      <c r="Q10" s="46"/>
      <c r="R10" s="46"/>
      <c r="S10" s="46"/>
      <c r="T10" s="46"/>
      <c r="U10" s="46"/>
      <c r="V10" s="46"/>
      <c r="W10" s="51">
        <f>データ!$Q$6</f>
        <v>1554</v>
      </c>
      <c r="X10" s="51"/>
      <c r="Y10" s="51"/>
      <c r="Z10" s="51"/>
      <c r="AA10" s="51"/>
      <c r="AB10" s="51"/>
      <c r="AC10" s="51"/>
      <c r="AD10" s="2"/>
      <c r="AE10" s="2"/>
      <c r="AF10" s="2"/>
      <c r="AG10" s="2"/>
      <c r="AH10" s="2"/>
      <c r="AI10" s="2"/>
      <c r="AJ10" s="2"/>
      <c r="AK10" s="2"/>
      <c r="AL10" s="51">
        <f>データ!$U$6</f>
        <v>1257</v>
      </c>
      <c r="AM10" s="51"/>
      <c r="AN10" s="51"/>
      <c r="AO10" s="51"/>
      <c r="AP10" s="51"/>
      <c r="AQ10" s="51"/>
      <c r="AR10" s="51"/>
      <c r="AS10" s="51"/>
      <c r="AT10" s="46">
        <f>データ!$V$6</f>
        <v>4.17</v>
      </c>
      <c r="AU10" s="46"/>
      <c r="AV10" s="46"/>
      <c r="AW10" s="46"/>
      <c r="AX10" s="46"/>
      <c r="AY10" s="46"/>
      <c r="AZ10" s="46"/>
      <c r="BA10" s="46"/>
      <c r="BB10" s="46">
        <f>データ!$W$6</f>
        <v>301.44</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222259</v>
      </c>
      <c r="D6" s="34">
        <f t="shared" si="3"/>
        <v>47</v>
      </c>
      <c r="E6" s="34">
        <f t="shared" si="3"/>
        <v>1</v>
      </c>
      <c r="F6" s="34">
        <f t="shared" si="3"/>
        <v>0</v>
      </c>
      <c r="G6" s="34">
        <f t="shared" si="3"/>
        <v>0</v>
      </c>
      <c r="H6" s="34" t="str">
        <f t="shared" si="3"/>
        <v>静岡県　伊豆の国市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2.5499999999999998</v>
      </c>
      <c r="Q6" s="35">
        <f t="shared" si="3"/>
        <v>1554</v>
      </c>
      <c r="R6" s="35">
        <f t="shared" si="3"/>
        <v>49498</v>
      </c>
      <c r="S6" s="35">
        <f t="shared" si="3"/>
        <v>94.62</v>
      </c>
      <c r="T6" s="35">
        <f t="shared" si="3"/>
        <v>523.12</v>
      </c>
      <c r="U6" s="35">
        <f t="shared" si="3"/>
        <v>1257</v>
      </c>
      <c r="V6" s="35">
        <f t="shared" si="3"/>
        <v>4.17</v>
      </c>
      <c r="W6" s="35">
        <f t="shared" si="3"/>
        <v>301.44</v>
      </c>
      <c r="X6" s="36">
        <f>IF(X7="",NA(),X7)</f>
        <v>84.28</v>
      </c>
      <c r="Y6" s="36">
        <f t="shared" ref="Y6:AG6" si="4">IF(Y7="",NA(),Y7)</f>
        <v>88.89</v>
      </c>
      <c r="Z6" s="36">
        <f t="shared" si="4"/>
        <v>106.93</v>
      </c>
      <c r="AA6" s="36">
        <f t="shared" si="4"/>
        <v>84.43</v>
      </c>
      <c r="AB6" s="36">
        <f t="shared" si="4"/>
        <v>80.3</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1005.65</v>
      </c>
      <c r="BF6" s="36">
        <f t="shared" ref="BF6:BN6" si="7">IF(BF7="",NA(),BF7)</f>
        <v>896.41</v>
      </c>
      <c r="BG6" s="36">
        <f t="shared" si="7"/>
        <v>873.36</v>
      </c>
      <c r="BH6" s="36">
        <f t="shared" si="7"/>
        <v>815.88</v>
      </c>
      <c r="BI6" s="36">
        <f t="shared" si="7"/>
        <v>1361.2</v>
      </c>
      <c r="BJ6" s="36">
        <f t="shared" si="7"/>
        <v>1496.15</v>
      </c>
      <c r="BK6" s="36">
        <f t="shared" si="7"/>
        <v>1462.56</v>
      </c>
      <c r="BL6" s="36">
        <f t="shared" si="7"/>
        <v>1486.62</v>
      </c>
      <c r="BM6" s="36">
        <f t="shared" si="7"/>
        <v>1510.14</v>
      </c>
      <c r="BN6" s="36">
        <f t="shared" si="7"/>
        <v>1595.62</v>
      </c>
      <c r="BO6" s="35" t="str">
        <f>IF(BO7="","",IF(BO7="-","【-】","【"&amp;SUBSTITUTE(TEXT(BO7,"#,##0.00"),"-","△")&amp;"】"))</f>
        <v>【1,280.76】</v>
      </c>
      <c r="BP6" s="36">
        <f>IF(BP7="",NA(),BP7)</f>
        <v>31.71</v>
      </c>
      <c r="BQ6" s="36">
        <f t="shared" ref="BQ6:BY6" si="8">IF(BQ7="",NA(),BQ7)</f>
        <v>37.36</v>
      </c>
      <c r="BR6" s="36">
        <f t="shared" si="8"/>
        <v>44.63</v>
      </c>
      <c r="BS6" s="36">
        <f t="shared" si="8"/>
        <v>42.93</v>
      </c>
      <c r="BT6" s="36">
        <f t="shared" si="8"/>
        <v>28.71</v>
      </c>
      <c r="BU6" s="36">
        <f t="shared" si="8"/>
        <v>33.01</v>
      </c>
      <c r="BV6" s="36">
        <f t="shared" si="8"/>
        <v>32.39</v>
      </c>
      <c r="BW6" s="36">
        <f t="shared" si="8"/>
        <v>24.39</v>
      </c>
      <c r="BX6" s="36">
        <f t="shared" si="8"/>
        <v>22.67</v>
      </c>
      <c r="BY6" s="36">
        <f t="shared" si="8"/>
        <v>37.92</v>
      </c>
      <c r="BZ6" s="35" t="str">
        <f>IF(BZ7="","",IF(BZ7="-","【-】","【"&amp;SUBSTITUTE(TEXT(BZ7,"#,##0.00"),"-","△")&amp;"】"))</f>
        <v>【53.06】</v>
      </c>
      <c r="CA6" s="36">
        <f>IF(CA7="",NA(),CA7)</f>
        <v>222.84</v>
      </c>
      <c r="CB6" s="36">
        <f t="shared" ref="CB6:CJ6" si="9">IF(CB7="",NA(),CB7)</f>
        <v>214.54</v>
      </c>
      <c r="CC6" s="36">
        <f t="shared" si="9"/>
        <v>188.99</v>
      </c>
      <c r="CD6" s="36">
        <f t="shared" si="9"/>
        <v>197.74</v>
      </c>
      <c r="CE6" s="36">
        <f t="shared" si="9"/>
        <v>301.32</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47.1</v>
      </c>
      <c r="CM6" s="36">
        <f t="shared" ref="CM6:CU6" si="10">IF(CM7="",NA(),CM7)</f>
        <v>44.66</v>
      </c>
      <c r="CN6" s="36">
        <f t="shared" si="10"/>
        <v>43.6</v>
      </c>
      <c r="CO6" s="36">
        <f t="shared" si="10"/>
        <v>43.81</v>
      </c>
      <c r="CP6" s="36">
        <f t="shared" si="10"/>
        <v>43.2</v>
      </c>
      <c r="CQ6" s="36">
        <f t="shared" si="10"/>
        <v>51.11</v>
      </c>
      <c r="CR6" s="36">
        <f t="shared" si="10"/>
        <v>50.49</v>
      </c>
      <c r="CS6" s="36">
        <f t="shared" si="10"/>
        <v>48.36</v>
      </c>
      <c r="CT6" s="36">
        <f t="shared" si="10"/>
        <v>48.7</v>
      </c>
      <c r="CU6" s="36">
        <f t="shared" si="10"/>
        <v>46.9</v>
      </c>
      <c r="CV6" s="35" t="str">
        <f>IF(CV7="","",IF(CV7="-","【-】","【"&amp;SUBSTITUTE(TEXT(CV7,"#,##0.00"),"-","△")&amp;"】"))</f>
        <v>【56.28】</v>
      </c>
      <c r="CW6" s="36">
        <f>IF(CW7="",NA(),CW7)</f>
        <v>94.43</v>
      </c>
      <c r="CX6" s="36">
        <f t="shared" ref="CX6:DF6" si="11">IF(CX7="",NA(),CX7)</f>
        <v>94.52</v>
      </c>
      <c r="CY6" s="36">
        <f t="shared" si="11"/>
        <v>94.52</v>
      </c>
      <c r="CZ6" s="36">
        <f t="shared" si="11"/>
        <v>94.52</v>
      </c>
      <c r="DA6" s="36">
        <f t="shared" si="11"/>
        <v>94.43</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0.47</v>
      </c>
      <c r="EF6" s="36">
        <f t="shared" si="14"/>
        <v>0.04</v>
      </c>
      <c r="EG6" s="35">
        <f t="shared" si="14"/>
        <v>0</v>
      </c>
      <c r="EH6" s="36">
        <f t="shared" si="14"/>
        <v>0.33</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222259</v>
      </c>
      <c r="D7" s="38">
        <v>47</v>
      </c>
      <c r="E7" s="38">
        <v>1</v>
      </c>
      <c r="F7" s="38">
        <v>0</v>
      </c>
      <c r="G7" s="38">
        <v>0</v>
      </c>
      <c r="H7" s="38" t="s">
        <v>107</v>
      </c>
      <c r="I7" s="38" t="s">
        <v>108</v>
      </c>
      <c r="J7" s="38" t="s">
        <v>109</v>
      </c>
      <c r="K7" s="38" t="s">
        <v>110</v>
      </c>
      <c r="L7" s="38" t="s">
        <v>111</v>
      </c>
      <c r="M7" s="38"/>
      <c r="N7" s="39" t="s">
        <v>112</v>
      </c>
      <c r="O7" s="39" t="s">
        <v>113</v>
      </c>
      <c r="P7" s="39">
        <v>2.5499999999999998</v>
      </c>
      <c r="Q7" s="39">
        <v>1554</v>
      </c>
      <c r="R7" s="39">
        <v>49498</v>
      </c>
      <c r="S7" s="39">
        <v>94.62</v>
      </c>
      <c r="T7" s="39">
        <v>523.12</v>
      </c>
      <c r="U7" s="39">
        <v>1257</v>
      </c>
      <c r="V7" s="39">
        <v>4.17</v>
      </c>
      <c r="W7" s="39">
        <v>301.44</v>
      </c>
      <c r="X7" s="39">
        <v>84.28</v>
      </c>
      <c r="Y7" s="39">
        <v>88.89</v>
      </c>
      <c r="Z7" s="39">
        <v>106.93</v>
      </c>
      <c r="AA7" s="39">
        <v>84.43</v>
      </c>
      <c r="AB7" s="39">
        <v>80.3</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1005.65</v>
      </c>
      <c r="BF7" s="39">
        <v>896.41</v>
      </c>
      <c r="BG7" s="39">
        <v>873.36</v>
      </c>
      <c r="BH7" s="39">
        <v>815.88</v>
      </c>
      <c r="BI7" s="39">
        <v>1361.2</v>
      </c>
      <c r="BJ7" s="39">
        <v>1496.15</v>
      </c>
      <c r="BK7" s="39">
        <v>1462.56</v>
      </c>
      <c r="BL7" s="39">
        <v>1486.62</v>
      </c>
      <c r="BM7" s="39">
        <v>1510.14</v>
      </c>
      <c r="BN7" s="39">
        <v>1595.62</v>
      </c>
      <c r="BO7" s="39">
        <v>1280.76</v>
      </c>
      <c r="BP7" s="39">
        <v>31.71</v>
      </c>
      <c r="BQ7" s="39">
        <v>37.36</v>
      </c>
      <c r="BR7" s="39">
        <v>44.63</v>
      </c>
      <c r="BS7" s="39">
        <v>42.93</v>
      </c>
      <c r="BT7" s="39">
        <v>28.71</v>
      </c>
      <c r="BU7" s="39">
        <v>33.01</v>
      </c>
      <c r="BV7" s="39">
        <v>32.39</v>
      </c>
      <c r="BW7" s="39">
        <v>24.39</v>
      </c>
      <c r="BX7" s="39">
        <v>22.67</v>
      </c>
      <c r="BY7" s="39">
        <v>37.92</v>
      </c>
      <c r="BZ7" s="39">
        <v>53.06</v>
      </c>
      <c r="CA7" s="39">
        <v>222.84</v>
      </c>
      <c r="CB7" s="39">
        <v>214.54</v>
      </c>
      <c r="CC7" s="39">
        <v>188.99</v>
      </c>
      <c r="CD7" s="39">
        <v>197.74</v>
      </c>
      <c r="CE7" s="39">
        <v>301.32</v>
      </c>
      <c r="CF7" s="39">
        <v>523.08000000000004</v>
      </c>
      <c r="CG7" s="39">
        <v>530.83000000000004</v>
      </c>
      <c r="CH7" s="39">
        <v>734.18</v>
      </c>
      <c r="CI7" s="39">
        <v>789.62</v>
      </c>
      <c r="CJ7" s="39">
        <v>423.18</v>
      </c>
      <c r="CK7" s="39">
        <v>314.83</v>
      </c>
      <c r="CL7" s="39">
        <v>47.1</v>
      </c>
      <c r="CM7" s="39">
        <v>44.66</v>
      </c>
      <c r="CN7" s="39">
        <v>43.6</v>
      </c>
      <c r="CO7" s="39">
        <v>43.81</v>
      </c>
      <c r="CP7" s="39">
        <v>43.2</v>
      </c>
      <c r="CQ7" s="39">
        <v>51.11</v>
      </c>
      <c r="CR7" s="39">
        <v>50.49</v>
      </c>
      <c r="CS7" s="39">
        <v>48.36</v>
      </c>
      <c r="CT7" s="39">
        <v>48.7</v>
      </c>
      <c r="CU7" s="39">
        <v>46.9</v>
      </c>
      <c r="CV7" s="39">
        <v>56.28</v>
      </c>
      <c r="CW7" s="39">
        <v>94.43</v>
      </c>
      <c r="CX7" s="39">
        <v>94.52</v>
      </c>
      <c r="CY7" s="39">
        <v>94.52</v>
      </c>
      <c r="CZ7" s="39">
        <v>94.52</v>
      </c>
      <c r="DA7" s="39">
        <v>94.43</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0.47</v>
      </c>
      <c r="EF7" s="39">
        <v>0.04</v>
      </c>
      <c r="EG7" s="39">
        <v>0</v>
      </c>
      <c r="EH7" s="39">
        <v>0.33</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2018-02-05T13:02:52Z</cp:lastPrinted>
  <dcterms:created xsi:type="dcterms:W3CDTF">2017-12-25T01:44:31Z</dcterms:created>
  <dcterms:modified xsi:type="dcterms:W3CDTF">2018-02-27T08:48:47Z</dcterms:modified>
  <cp:category/>
</cp:coreProperties>
</file>