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<sst xmlns="http://schemas.openxmlformats.org/spreadsheetml/2006/main" count="240" uniqueCount="126">
  <si>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</si>
  <si>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</si>
  <si>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</si>
  <si>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</si>
  <si>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</si>
  <si>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</si>
  <si>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</si>
  <si>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</si>
  <si>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</si>
  <si>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</si>
  <si>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</si>
  <si>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</si>
  <si>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</si>
  <si>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</si>
  <si>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</si>
  <si>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</si>
  <si>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</si>
  <si>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</si>
  <si>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</si>
  <si>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</si>
  <si>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</si>
  <si>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</si>
  <si>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</si>
  <si>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</si>
  <si>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</si>
  <si>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</si>
  <si>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</si>
  <si>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</si>
  <si>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</si>
  <si>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</si>
  <si>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</si>
  <si>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</si>
  <si>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</si>
  <si>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</si>
  <si>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</si>
  <si>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</si>
  <si>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</si>
  <si>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</si>
  <si>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</si>
  <si>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</si>
  <si>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</si>
  <si>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</si>
  <si>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</si>
  <si>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</si>
  <si>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</si>
  <si>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</si>
  <si>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</si>
  <si>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</si>
  <si>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</si>
  <si>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</si>
  <si>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</si>
  <si>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</si>
  <si>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</si>
  <si>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</si>
  <si>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</si>
  <si>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</si>
  <si>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</si>
  <si>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</si>
  <si>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</si>
  <si>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</si>
  <si>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</si>
  <si>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</si>
  <si>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</si>
  <si>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</si>
  <si>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</si>
  <si>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</si>
  <si>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</si>
  <si>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</si>
  <si>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</si>
  <si>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</si>
  <si>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</si>
  <si>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</si>
  <si>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</si>
  <si>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</si>
  <si>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</si>
  <si>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</si>
  <si>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</si>
  <si>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</si>
  <si>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</si>
  <si>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</si>
  <si>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</si>
  <si>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</si>
  <si>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</si>
  <si>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</si>
  <si>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</si>
  <si>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</si>
  <si>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</si>
  <si>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</si>
  <si>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</si>
  <si>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</si>
  <si>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</si>
  <si>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</si>
  <si>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</si>
  <si>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</si>
  <si>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</si>
  <si>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</si>
  <si>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</si>
  <si>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</si>
  <si>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</si>
  <si>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</si>
  <si>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</si>
  <si>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</si>
  <si>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</si>
  <si>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</si>
  <si>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</si>
  <si>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</si>
  <si>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</si>
  <si>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</si>
  <si>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</si>
  <si>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</si>
  <si>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菊川市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</si>
  <si>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</si>
  <si>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</si>
  <si>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</si>
  <si>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</si>
  <si>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</si>
  <si>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</si>
  <si>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</si>
  <si>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</si>
  <si>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</si>
  <si>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</si>
  <si>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</si>
  <si>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</si>
  <si>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は、平成10年に事業着手し、供用開始が平成16年度末と新しい施設であるため、改築・更新は実施していないが、今後、ストックマネジメント計画を策定し、長期的な施設状態を予測しながら、点検、調査、修繕及び改築を一体的に捉えて、下水道施設を計画的かつ効率的に管理していく必要がある。</t>
    <rPh sb="69" eb="71">
      <t>ケイカク</t>
    </rPh>
    <rPh sb="76" eb="78">
      <t>チョウキ</t>
    </rPh>
    <rPh sb="78" eb="79">
      <t>テキ</t>
    </rPh>
    <rPh sb="80" eb="82">
      <t>シセツ</t>
    </rPh>
    <rPh sb="82" eb="84">
      <t>ジョウタイ</t>
    </rPh>
    <rPh sb="85" eb="87">
      <t>ヨソク</t>
    </rPh>
    <rPh sb="92" eb="94">
      <t>テンケン</t>
    </rPh>
    <rPh sb="95" eb="97">
      <t>チョウサ</t>
    </rPh>
    <rPh sb="98" eb="100">
      <t>シュウゼン</t>
    </rPh>
    <rPh sb="100" eb="101">
      <t>オヨ</t>
    </rPh>
    <rPh sb="102" eb="104">
      <t>カイチク</t>
    </rPh>
    <rPh sb="105" eb="107">
      <t>イッタイ</t>
    </rPh>
    <rPh sb="107" eb="108">
      <t>テキ</t>
    </rPh>
    <rPh sb="109" eb="110">
      <t>トラ</t>
    </rPh>
    <rPh sb="113" eb="116">
      <t>ゲスイドウ</t>
    </rPh>
    <rPh sb="116" eb="118">
      <t>シセツ</t>
    </rPh>
    <rPh sb="119" eb="121">
      <t>ケイカク</t>
    </rPh>
    <rPh sb="121" eb="122">
      <t>テキ</t>
    </rPh>
    <rPh sb="124" eb="127">
      <t>コウリツテキ</t>
    </rPh>
    <rPh sb="128" eb="130">
      <t>カンリ</t>
    </rPh>
    <rPh sb="134" eb="136">
      <t>ヒツヨウ</t>
    </rPh>
    <phoneticPr fontId="7"/>
  </si>
  <si>
    <t>　本事業の経費回収率は、類似団体に比べ高くなっているが、公共下水道と合わせた下水道事業として見れば、施設利用率が低く、経費回収率も低くなり、経営状況は良好とは言えないものとなっている。
　今後、汚水処理施設の10年程度での概成を踏まえた計画的な面整備を推進し、将来にわたって安定的な事業を継続していくための中長期的な経営の基本計画を策定し、経営基盤の強化と財務マネジメントの向上図っていく必要がある。</t>
    <rPh sb="1" eb="2">
      <t>ホン</t>
    </rPh>
    <rPh sb="2" eb="4">
      <t>ジギョウ</t>
    </rPh>
    <rPh sb="5" eb="7">
      <t>ケイヒ</t>
    </rPh>
    <rPh sb="7" eb="9">
      <t>カイシュウ</t>
    </rPh>
    <rPh sb="9" eb="10">
      <t>リツ</t>
    </rPh>
    <rPh sb="12" eb="14">
      <t>ルイジ</t>
    </rPh>
    <rPh sb="14" eb="16">
      <t>ダンタイ</t>
    </rPh>
    <rPh sb="17" eb="18">
      <t>クラ</t>
    </rPh>
    <rPh sb="19" eb="20">
      <t>タカ</t>
    </rPh>
    <rPh sb="28" eb="30">
      <t>コウキョウ</t>
    </rPh>
    <rPh sb="30" eb="33">
      <t>ゲスイドウ</t>
    </rPh>
    <rPh sb="34" eb="35">
      <t>ア</t>
    </rPh>
    <rPh sb="38" eb="41">
      <t>ゲスイドウ</t>
    </rPh>
    <rPh sb="41" eb="43">
      <t>ジギョウ</t>
    </rPh>
    <rPh sb="46" eb="47">
      <t>ミ</t>
    </rPh>
    <rPh sb="52" eb="55">
      <t>リヨウリツ</t>
    </rPh>
    <rPh sb="56" eb="57">
      <t>ヒク</t>
    </rPh>
    <rPh sb="59" eb="61">
      <t>ケイヒ</t>
    </rPh>
    <rPh sb="61" eb="63">
      <t>カイシュウ</t>
    </rPh>
    <rPh sb="63" eb="64">
      <t>リツ</t>
    </rPh>
    <rPh sb="65" eb="66">
      <t>ヒク</t>
    </rPh>
    <rPh sb="70" eb="72">
      <t>ケイエイ</t>
    </rPh>
    <rPh sb="72" eb="74">
      <t>ジョウキョウ</t>
    </rPh>
    <rPh sb="75" eb="77">
      <t>リョウコウ</t>
    </rPh>
    <rPh sb="79" eb="80">
      <t>イ</t>
    </rPh>
    <phoneticPr fontId="7"/>
  </si>
  <si>
    <t xml:space="preserve">①収益的収支比率
　地方債の償還金が増加しているため、比率が年々低くなっている。
④企業債残高対事業規模比率
　面整備の休止により、企業債残高が減少しているため、比率は年々低くなっている。
⑤経費回収率
　本市の下水道事業は、公共下水道と特定環境保全公共下水道があるが、処理場は１箇所であるため、汚水処理費は有収水量による案分により算出している。また、面整備の休止により、地方債償還金及び利息に伴う汚水処理費が減少しているため、経費回収率が上がっている。
⑥汚水処理原価
　経費回収率と同様に、汚水処理費が減少しているため、汚水処理原価が減少している。
⑦施設利用率
　公共と特環を併せた処理場であるため、晴天時現在処理能力を処理場全体の現有能力で算出し、７％台となっている。面整備が休止し、計画汚水量の見直しに伴い処理能力を見直したことにより、比率が下がっている。
⑧水洗化率
　面整備が休止し、区域内の水洗化人口が微減しているため、比率が下がっている。　
</t>
    <rPh sb="1" eb="4">
      <t>シュウエキテキ</t>
    </rPh>
    <rPh sb="4" eb="6">
      <t>シュウシ</t>
    </rPh>
    <rPh sb="6" eb="8">
      <t>ヒリツ</t>
    </rPh>
    <rPh sb="10" eb="13">
      <t>チホウサイ</t>
    </rPh>
    <rPh sb="14" eb="16">
      <t>ショウカン</t>
    </rPh>
    <rPh sb="16" eb="17">
      <t>キン</t>
    </rPh>
    <rPh sb="18" eb="20">
      <t>ゾウカ</t>
    </rPh>
    <rPh sb="27" eb="29">
      <t>ヒリツ</t>
    </rPh>
    <rPh sb="30" eb="32">
      <t>ネンネン</t>
    </rPh>
    <rPh sb="32" eb="33">
      <t>ヒク</t>
    </rPh>
    <rPh sb="43" eb="45">
      <t>キギョウ</t>
    </rPh>
    <rPh sb="45" eb="46">
      <t>サイ</t>
    </rPh>
    <rPh sb="46" eb="48">
      <t>ザンダカ</t>
    </rPh>
    <rPh sb="48" eb="49">
      <t>タイ</t>
    </rPh>
    <rPh sb="49" eb="51">
      <t>ジギョウ</t>
    </rPh>
    <rPh sb="51" eb="53">
      <t>キボ</t>
    </rPh>
    <rPh sb="53" eb="55">
      <t>ヒリツ</t>
    </rPh>
    <rPh sb="57" eb="58">
      <t>メン</t>
    </rPh>
    <rPh sb="58" eb="60">
      <t>セイビ</t>
    </rPh>
    <rPh sb="61" eb="63">
      <t>キュウシ</t>
    </rPh>
    <rPh sb="67" eb="69">
      <t>キギョウ</t>
    </rPh>
    <rPh sb="69" eb="70">
      <t>サイ</t>
    </rPh>
    <rPh sb="70" eb="72">
      <t>ザンダカ</t>
    </rPh>
    <rPh sb="73" eb="75">
      <t>ゲンショウ</t>
    </rPh>
    <rPh sb="82" eb="84">
      <t>ヒリツ</t>
    </rPh>
    <rPh sb="85" eb="87">
      <t>ネンネン</t>
    </rPh>
    <rPh sb="87" eb="88">
      <t>ヒク</t>
    </rPh>
    <rPh sb="98" eb="100">
      <t>ケイヒ</t>
    </rPh>
    <rPh sb="100" eb="102">
      <t>カイシュウ</t>
    </rPh>
    <rPh sb="102" eb="103">
      <t>リツ</t>
    </rPh>
    <rPh sb="105" eb="106">
      <t>ホン</t>
    </rPh>
    <rPh sb="106" eb="107">
      <t>シ</t>
    </rPh>
    <rPh sb="108" eb="111">
      <t>ゲスイドウ</t>
    </rPh>
    <rPh sb="111" eb="113">
      <t>ジギョウ</t>
    </rPh>
    <rPh sb="115" eb="117">
      <t>コウキョウ</t>
    </rPh>
    <rPh sb="117" eb="120">
      <t>ゲスイドウ</t>
    </rPh>
    <rPh sb="121" eb="123">
      <t>トクテイ</t>
    </rPh>
    <rPh sb="123" eb="125">
      <t>カンキョウ</t>
    </rPh>
    <rPh sb="125" eb="127">
      <t>ホゼン</t>
    </rPh>
    <rPh sb="127" eb="129">
      <t>コウキョウ</t>
    </rPh>
    <rPh sb="129" eb="132">
      <t>ゲスイドウ</t>
    </rPh>
    <rPh sb="137" eb="140">
      <t>ショリジョウ</t>
    </rPh>
    <rPh sb="142" eb="144">
      <t>カショ</t>
    </rPh>
    <rPh sb="150" eb="152">
      <t>オスイ</t>
    </rPh>
    <rPh sb="152" eb="154">
      <t>ショリ</t>
    </rPh>
    <rPh sb="154" eb="155">
      <t>ヒ</t>
    </rPh>
    <rPh sb="156" eb="158">
      <t>ユウシュウ</t>
    </rPh>
    <rPh sb="158" eb="160">
      <t>スイリョウ</t>
    </rPh>
    <rPh sb="163" eb="165">
      <t>アンブン</t>
    </rPh>
    <rPh sb="168" eb="170">
      <t>サンシュツ</t>
    </rPh>
    <rPh sb="178" eb="179">
      <t>メン</t>
    </rPh>
    <rPh sb="179" eb="181">
      <t>セイビ</t>
    </rPh>
    <rPh sb="182" eb="184">
      <t>キュウシ</t>
    </rPh>
    <rPh sb="188" eb="191">
      <t>チホウサイ</t>
    </rPh>
    <rPh sb="191" eb="193">
      <t>ショウカン</t>
    </rPh>
    <rPh sb="193" eb="194">
      <t>キン</t>
    </rPh>
    <rPh sb="194" eb="195">
      <t>オヨ</t>
    </rPh>
    <rPh sb="196" eb="198">
      <t>リソク</t>
    </rPh>
    <rPh sb="199" eb="200">
      <t>トモナ</t>
    </rPh>
    <rPh sb="201" eb="203">
      <t>オスイ</t>
    </rPh>
    <rPh sb="203" eb="205">
      <t>ショリ</t>
    </rPh>
    <rPh sb="205" eb="206">
      <t>ヒ</t>
    </rPh>
    <rPh sb="207" eb="209">
      <t>ゲンショウ</t>
    </rPh>
    <rPh sb="216" eb="218">
      <t>ケイヒ</t>
    </rPh>
    <rPh sb="218" eb="220">
      <t>カイシュウ</t>
    </rPh>
    <rPh sb="220" eb="221">
      <t>リツ</t>
    </rPh>
    <rPh sb="222" eb="223">
      <t>ア</t>
    </rPh>
    <rPh sb="232" eb="234">
      <t>オスイ</t>
    </rPh>
    <rPh sb="234" eb="236">
      <t>ショリ</t>
    </rPh>
    <rPh sb="236" eb="238">
      <t>ゲンカ</t>
    </rPh>
    <rPh sb="240" eb="242">
      <t>ケイヒ</t>
    </rPh>
    <rPh sb="242" eb="244">
      <t>カイシュウ</t>
    </rPh>
    <rPh sb="244" eb="245">
      <t>リツ</t>
    </rPh>
    <rPh sb="246" eb="248">
      <t>ドウヨウ</t>
    </rPh>
    <rPh sb="250" eb="252">
      <t>オスイ</t>
    </rPh>
    <rPh sb="252" eb="254">
      <t>ショリ</t>
    </rPh>
    <rPh sb="254" eb="255">
      <t>ヒ</t>
    </rPh>
    <rPh sb="256" eb="258">
      <t>ゲンショウ</t>
    </rPh>
    <rPh sb="265" eb="267">
      <t>オスイ</t>
    </rPh>
    <rPh sb="267" eb="269">
      <t>ショリ</t>
    </rPh>
    <rPh sb="269" eb="271">
      <t>ゲンカ</t>
    </rPh>
    <rPh sb="272" eb="274">
      <t>ゲンショウ</t>
    </rPh>
    <rPh sb="282" eb="284">
      <t>シセツ</t>
    </rPh>
    <rPh sb="284" eb="287">
      <t>リヨウリツ</t>
    </rPh>
    <rPh sb="289" eb="291">
      <t>コウキョウ</t>
    </rPh>
    <rPh sb="292" eb="294">
      <t>トッカン</t>
    </rPh>
    <rPh sb="295" eb="296">
      <t>アワ</t>
    </rPh>
    <rPh sb="298" eb="301">
      <t>ショリジョウ</t>
    </rPh>
    <rPh sb="307" eb="309">
      <t>セイテン</t>
    </rPh>
    <rPh sb="309" eb="310">
      <t>ジ</t>
    </rPh>
    <rPh sb="310" eb="312">
      <t>ゲンザイ</t>
    </rPh>
    <rPh sb="312" eb="314">
      <t>ショリ</t>
    </rPh>
    <rPh sb="314" eb="316">
      <t>ノウリョク</t>
    </rPh>
    <rPh sb="317" eb="320">
      <t>ショリジョウ</t>
    </rPh>
    <rPh sb="320" eb="322">
      <t>ゼンタイ</t>
    </rPh>
    <rPh sb="323" eb="325">
      <t>ゲンユウ</t>
    </rPh>
    <rPh sb="325" eb="327">
      <t>ノウリョク</t>
    </rPh>
    <rPh sb="328" eb="330">
      <t>サンシュツ</t>
    </rPh>
    <rPh sb="334" eb="335">
      <t>ダイ</t>
    </rPh>
    <rPh sb="342" eb="343">
      <t>メン</t>
    </rPh>
    <rPh sb="343" eb="345">
      <t>セイビ</t>
    </rPh>
    <rPh sb="346" eb="348">
      <t>キュウシ</t>
    </rPh>
    <rPh sb="390" eb="393">
      <t>スイセンカ</t>
    </rPh>
    <rPh sb="393" eb="394">
      <t>リツ</t>
    </rPh>
    <rPh sb="400" eb="402">
      <t>キュウシ</t>
    </rPh>
    <rPh sb="404" eb="407">
      <t>クイキナイ</t>
    </rPh>
    <rPh sb="414" eb="416">
      <t>ビゲン</t>
    </rPh>
    <rPh sb="423" eb="425">
      <t>ヒリツ</t>
    </rPh>
    <rPh sb="426" eb="427">
      <t>サ</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</si>
</sst>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128768"/>
        <c:axId val="481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48128768"/>
        <c:axId val="48130688"/>
      </c:lineChart>
      <c:dateAx>
        <c:axId val="48128768"/>
        <c:scaling>
          <c:orientation val="minMax"/>
        </c:scaling>
        <c:delete val="1"/>
        <c:axPos val="b"/>
        <c:numFmt formatCode="ge" sourceLinked="1"/>
        <c:majorTickMark val="none"/>
        <c:minorTickMark val="none"/>
        <c:tickLblPos val="none"/>
        <c:crossAx val="48130688"/>
        <c:crosses val="autoZero"/>
        <c:auto val="1"/>
        <c:lblOffset val="100"/>
        <c:baseTimeUnit val="years"/>
      </c:dateAx>
      <c:valAx>
        <c:axId val="481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7.28</c:v>
                </c:pt>
                <c:pt idx="1">
                  <c:v>7.47</c:v>
                </c:pt>
                <c:pt idx="2">
                  <c:v>7.8</c:v>
                </c:pt>
                <c:pt idx="3">
                  <c:v>7.91</c:v>
                </c:pt>
                <c:pt idx="4">
                  <c:v>7.33</c:v>
                </c:pt>
              </c:numCache>
            </c:numRef>
          </c:val>
        </c:ser>
        <c:dLbls>
          <c:showLegendKey val="0"/>
          <c:showVal val="0"/>
          <c:showCatName val="0"/>
          <c:showSerName val="0"/>
          <c:showPercent val="0"/>
          <c:showBubbleSize val="0"/>
        </c:dLbls>
        <c:gapWidth val="150"/>
        <c:axId val="95630464"/>
        <c:axId val="956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95630464"/>
        <c:axId val="95632384"/>
      </c:lineChart>
      <c:dateAx>
        <c:axId val="95630464"/>
        <c:scaling>
          <c:orientation val="minMax"/>
        </c:scaling>
        <c:delete val="1"/>
        <c:axPos val="b"/>
        <c:numFmt formatCode="ge" sourceLinked="1"/>
        <c:majorTickMark val="none"/>
        <c:minorTickMark val="none"/>
        <c:tickLblPos val="none"/>
        <c:crossAx val="95632384"/>
        <c:crosses val="autoZero"/>
        <c:auto val="1"/>
        <c:lblOffset val="100"/>
        <c:baseTimeUnit val="years"/>
      </c:dateAx>
      <c:valAx>
        <c:axId val="956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75.67</c:v>
                </c:pt>
                <c:pt idx="1">
                  <c:v>76.44</c:v>
                </c:pt>
                <c:pt idx="2">
                  <c:v>77.97</c:v>
                </c:pt>
                <c:pt idx="3">
                  <c:v>87.33</c:v>
                </c:pt>
                <c:pt idx="4">
                  <c:v>85.92</c:v>
                </c:pt>
              </c:numCache>
            </c:numRef>
          </c:val>
        </c:ser>
        <c:dLbls>
          <c:showLegendKey val="0"/>
          <c:showVal val="0"/>
          <c:showCatName val="0"/>
          <c:showSerName val="0"/>
          <c:showPercent val="0"/>
          <c:showBubbleSize val="0"/>
        </c:dLbls>
        <c:gapWidth val="150"/>
        <c:axId val="95675136"/>
        <c:axId val="956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95675136"/>
        <c:axId val="95677056"/>
      </c:lineChart>
      <c:dateAx>
        <c:axId val="95675136"/>
        <c:scaling>
          <c:orientation val="minMax"/>
        </c:scaling>
        <c:delete val="1"/>
        <c:axPos val="b"/>
        <c:numFmt formatCode="ge" sourceLinked="1"/>
        <c:majorTickMark val="none"/>
        <c:minorTickMark val="none"/>
        <c:tickLblPos val="none"/>
        <c:crossAx val="95677056"/>
        <c:crosses val="autoZero"/>
        <c:auto val="1"/>
        <c:lblOffset val="100"/>
        <c:baseTimeUnit val="years"/>
      </c:dateAx>
      <c:valAx>
        <c:axId val="956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81.38</c:v>
                </c:pt>
                <c:pt idx="1">
                  <c:v>73.56</c:v>
                </c:pt>
                <c:pt idx="2">
                  <c:v>70.290000000000006</c:v>
                </c:pt>
                <c:pt idx="3">
                  <c:v>65.069999999999993</c:v>
                </c:pt>
                <c:pt idx="4">
                  <c:v>58.75</c:v>
                </c:pt>
              </c:numCache>
            </c:numRef>
          </c:val>
        </c:ser>
        <c:dLbls>
          <c:showLegendKey val="0"/>
          <c:showVal val="0"/>
          <c:showCatName val="0"/>
          <c:showSerName val="0"/>
          <c:showPercent val="0"/>
          <c:showBubbleSize val="0"/>
        </c:dLbls>
        <c:gapWidth val="150"/>
        <c:axId val="48161152"/>
        <c:axId val="481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161152"/>
        <c:axId val="48163072"/>
      </c:lineChart>
      <c:dateAx>
        <c:axId val="48161152"/>
        <c:scaling>
          <c:orientation val="minMax"/>
        </c:scaling>
        <c:delete val="1"/>
        <c:axPos val="b"/>
        <c:numFmt formatCode="ge" sourceLinked="1"/>
        <c:majorTickMark val="none"/>
        <c:minorTickMark val="none"/>
        <c:tickLblPos val="none"/>
        <c:crossAx val="48163072"/>
        <c:crosses val="autoZero"/>
        <c:auto val="1"/>
        <c:lblOffset val="100"/>
        <c:baseTimeUnit val="years"/>
      </c:dateAx>
      <c:valAx>
        <c:axId val="481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117504"/>
        <c:axId val="521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117504"/>
        <c:axId val="52119424"/>
      </c:lineChart>
      <c:dateAx>
        <c:axId val="52117504"/>
        <c:scaling>
          <c:orientation val="minMax"/>
        </c:scaling>
        <c:delete val="1"/>
        <c:axPos val="b"/>
        <c:numFmt formatCode="ge" sourceLinked="1"/>
        <c:majorTickMark val="none"/>
        <c:minorTickMark val="none"/>
        <c:tickLblPos val="none"/>
        <c:crossAx val="52119424"/>
        <c:crosses val="autoZero"/>
        <c:auto val="1"/>
        <c:lblOffset val="100"/>
        <c:baseTimeUnit val="years"/>
      </c:dateAx>
      <c:valAx>
        <c:axId val="521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161920"/>
        <c:axId val="944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161920"/>
        <c:axId val="94438912"/>
      </c:lineChart>
      <c:dateAx>
        <c:axId val="52161920"/>
        <c:scaling>
          <c:orientation val="minMax"/>
        </c:scaling>
        <c:delete val="1"/>
        <c:axPos val="b"/>
        <c:numFmt formatCode="ge" sourceLinked="1"/>
        <c:majorTickMark val="none"/>
        <c:minorTickMark val="none"/>
        <c:tickLblPos val="none"/>
        <c:crossAx val="94438912"/>
        <c:crosses val="autoZero"/>
        <c:auto val="1"/>
        <c:lblOffset val="100"/>
        <c:baseTimeUnit val="years"/>
      </c:dateAx>
      <c:valAx>
        <c:axId val="944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59008"/>
        <c:axId val="944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59008"/>
        <c:axId val="94460928"/>
      </c:lineChart>
      <c:dateAx>
        <c:axId val="94459008"/>
        <c:scaling>
          <c:orientation val="minMax"/>
        </c:scaling>
        <c:delete val="1"/>
        <c:axPos val="b"/>
        <c:numFmt formatCode="ge" sourceLinked="1"/>
        <c:majorTickMark val="none"/>
        <c:minorTickMark val="none"/>
        <c:tickLblPos val="none"/>
        <c:crossAx val="94460928"/>
        <c:crosses val="autoZero"/>
        <c:auto val="1"/>
        <c:lblOffset val="100"/>
        <c:baseTimeUnit val="years"/>
      </c:dateAx>
      <c:valAx>
        <c:axId val="944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32768"/>
        <c:axId val="952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32768"/>
        <c:axId val="95234688"/>
      </c:lineChart>
      <c:dateAx>
        <c:axId val="95232768"/>
        <c:scaling>
          <c:orientation val="minMax"/>
        </c:scaling>
        <c:delete val="1"/>
        <c:axPos val="b"/>
        <c:numFmt formatCode="ge" sourceLinked="1"/>
        <c:majorTickMark val="none"/>
        <c:minorTickMark val="none"/>
        <c:tickLblPos val="none"/>
        <c:crossAx val="95234688"/>
        <c:crosses val="autoZero"/>
        <c:auto val="1"/>
        <c:lblOffset val="100"/>
        <c:baseTimeUnit val="years"/>
      </c:dateAx>
      <c:valAx>
        <c:axId val="952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1841</c:v>
                </c:pt>
                <c:pt idx="1">
                  <c:v>1710.66</c:v>
                </c:pt>
                <c:pt idx="2">
                  <c:v>1597.47</c:v>
                </c:pt>
                <c:pt idx="3">
                  <c:v>1498.19</c:v>
                </c:pt>
                <c:pt idx="4">
                  <c:v>1421.95</c:v>
                </c:pt>
              </c:numCache>
            </c:numRef>
          </c:val>
        </c:ser>
        <c:dLbls>
          <c:showLegendKey val="0"/>
          <c:showVal val="0"/>
          <c:showCatName val="0"/>
          <c:showSerName val="0"/>
          <c:showPercent val="0"/>
          <c:showBubbleSize val="0"/>
        </c:dLbls>
        <c:gapWidth val="150"/>
        <c:axId val="95255168"/>
        <c:axId val="952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95255168"/>
        <c:axId val="95265536"/>
      </c:lineChart>
      <c:dateAx>
        <c:axId val="95255168"/>
        <c:scaling>
          <c:orientation val="minMax"/>
        </c:scaling>
        <c:delete val="1"/>
        <c:axPos val="b"/>
        <c:numFmt formatCode="ge" sourceLinked="1"/>
        <c:majorTickMark val="none"/>
        <c:minorTickMark val="none"/>
        <c:tickLblPos val="none"/>
        <c:crossAx val="95265536"/>
        <c:crosses val="autoZero"/>
        <c:auto val="1"/>
        <c:lblOffset val="100"/>
        <c:baseTimeUnit val="years"/>
      </c:dateAx>
      <c:valAx>
        <c:axId val="952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57.92</c:v>
                </c:pt>
                <c:pt idx="1">
                  <c:v>57.33</c:v>
                </c:pt>
                <c:pt idx="2">
                  <c:v>55.54</c:v>
                </c:pt>
                <c:pt idx="3">
                  <c:v>54.4</c:v>
                </c:pt>
                <c:pt idx="4">
                  <c:v>80.83</c:v>
                </c:pt>
              </c:numCache>
            </c:numRef>
          </c:val>
        </c:ser>
        <c:dLbls>
          <c:showLegendKey val="0"/>
          <c:showVal val="0"/>
          <c:showCatName val="0"/>
          <c:showSerName val="0"/>
          <c:showPercent val="0"/>
          <c:showBubbleSize val="0"/>
        </c:dLbls>
        <c:gapWidth val="150"/>
        <c:axId val="95566080"/>
        <c:axId val="955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95566080"/>
        <c:axId val="95576448"/>
      </c:lineChart>
      <c:dateAx>
        <c:axId val="95566080"/>
        <c:scaling>
          <c:orientation val="minMax"/>
        </c:scaling>
        <c:delete val="1"/>
        <c:axPos val="b"/>
        <c:numFmt formatCode="ge" sourceLinked="1"/>
        <c:majorTickMark val="none"/>
        <c:minorTickMark val="none"/>
        <c:tickLblPos val="none"/>
        <c:crossAx val="95576448"/>
        <c:crosses val="autoZero"/>
        <c:auto val="1"/>
        <c:lblOffset val="100"/>
        <c:baseTimeUnit val="years"/>
      </c:dateAx>
      <c:valAx>
        <c:axId val="955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227.73</c:v>
                </c:pt>
                <c:pt idx="1">
                  <c:v>231.28</c:v>
                </c:pt>
                <c:pt idx="2">
                  <c:v>244.4</c:v>
                </c:pt>
                <c:pt idx="3">
                  <c:v>250.7</c:v>
                </c:pt>
                <c:pt idx="4">
                  <c:v>169.49</c:v>
                </c:pt>
              </c:numCache>
            </c:numRef>
          </c:val>
        </c:ser>
        <c:dLbls>
          <c:showLegendKey val="0"/>
          <c:showVal val="0"/>
          <c:showCatName val="0"/>
          <c:showSerName val="0"/>
          <c:showPercent val="0"/>
          <c:showBubbleSize val="0"/>
        </c:dLbls>
        <c:gapWidth val="150"/>
        <c:axId val="95593984"/>
        <c:axId val="955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95593984"/>
        <c:axId val="95595904"/>
      </c:lineChart>
      <c:dateAx>
        <c:axId val="95593984"/>
        <c:scaling>
          <c:orientation val="minMax"/>
        </c:scaling>
        <c:delete val="1"/>
        <c:axPos val="b"/>
        <c:numFmt formatCode="ge" sourceLinked="1"/>
        <c:majorTickMark val="none"/>
        <c:minorTickMark val="none"/>
        <c:tickLblPos val="none"/>
        <c:crossAx val="95595904"/>
        <c:crosses val="autoZero"/>
        <c:auto val="1"/>
        <c:lblOffset val="100"/>
        <c:baseTimeUnit val="years"/>
      </c:dateAx>
      <c:valAx>
        <c:axId val="955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AG34" sqref="AG34:AT3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静岡県　菊川市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122</v>
      </c>
      <c r="AE8" s="49"/>
      <c r="AF8" s="49"/>
      <c r="AG8" s="49"/>
      <c r="AH8" s="49"/>
      <c r="AI8" s="49"/>
      <c r="AJ8" s="49"/>
      <c r="AK8" s="4"/>
      <c r="AL8" s="50">
        <f>データ!S6</f>
        <v>47955</v>
      </c>
      <c r="AM8" s="50"/>
      <c r="AN8" s="50"/>
      <c r="AO8" s="50"/>
      <c r="AP8" s="50"/>
      <c r="AQ8" s="50"/>
      <c r="AR8" s="50"/>
      <c r="AS8" s="50"/>
      <c r="AT8" s="45">
        <f>データ!T6</f>
        <v>94.19</v>
      </c>
      <c r="AU8" s="45"/>
      <c r="AV8" s="45"/>
      <c r="AW8" s="45"/>
      <c r="AX8" s="45"/>
      <c r="AY8" s="45"/>
      <c r="AZ8" s="45"/>
      <c r="BA8" s="45"/>
      <c r="BB8" s="45">
        <f>データ!U6</f>
        <v>509.13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5.45</v>
      </c>
      <c r="Q10" s="45"/>
      <c r="R10" s="45"/>
      <c r="S10" s="45"/>
      <c r="T10" s="45"/>
      <c r="U10" s="45"/>
      <c r="V10" s="45"/>
      <c r="W10" s="45">
        <f>データ!Q6</f>
        <v>94.57</v>
      </c>
      <c r="X10" s="45"/>
      <c r="Y10" s="45"/>
      <c r="Z10" s="45"/>
      <c r="AA10" s="45"/>
      <c r="AB10" s="45"/>
      <c r="AC10" s="45"/>
      <c r="AD10" s="50">
        <f>データ!R6</f>
        <v>2590</v>
      </c>
      <c r="AE10" s="50"/>
      <c r="AF10" s="50"/>
      <c r="AG10" s="50"/>
      <c r="AH10" s="50"/>
      <c r="AI10" s="50"/>
      <c r="AJ10" s="50"/>
      <c r="AK10" s="2"/>
      <c r="AL10" s="50">
        <f>データ!V6</f>
        <v>2606</v>
      </c>
      <c r="AM10" s="50"/>
      <c r="AN10" s="50"/>
      <c r="AO10" s="50"/>
      <c r="AP10" s="50"/>
      <c r="AQ10" s="50"/>
      <c r="AR10" s="50"/>
      <c r="AS10" s="50"/>
      <c r="AT10" s="45">
        <f>データ!W6</f>
        <v>0.56000000000000005</v>
      </c>
      <c r="AU10" s="45"/>
      <c r="AV10" s="45"/>
      <c r="AW10" s="45"/>
      <c r="AX10" s="45"/>
      <c r="AY10" s="45"/>
      <c r="AZ10" s="45"/>
      <c r="BA10" s="45"/>
      <c r="BB10" s="45">
        <f>データ!X6</f>
        <v>4653.57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123</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222241</v>
      </c>
      <c r="D6" s="33">
        <f t="shared" si="3"/>
        <v>47</v>
      </c>
      <c r="E6" s="33">
        <f t="shared" si="3"/>
        <v>17</v>
      </c>
      <c r="F6" s="33">
        <f t="shared" si="3"/>
        <v>4</v>
      </c>
      <c r="G6" s="33">
        <f t="shared" si="3"/>
        <v>0</v>
      </c>
      <c r="H6" s="33" t="str">
        <f t="shared" si="3"/>
        <v>静岡県　菊川市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5.45</v>
      </c>
      <c r="Q6" s="34">
        <f t="shared" si="3"/>
        <v>94.57</v>
      </c>
      <c r="R6" s="34">
        <f t="shared" si="3"/>
        <v>2590</v>
      </c>
      <c r="S6" s="34">
        <f t="shared" si="3"/>
        <v>47955</v>
      </c>
      <c r="T6" s="34">
        <f t="shared" si="3"/>
        <v>94.19</v>
      </c>
      <c r="U6" s="34">
        <f t="shared" si="3"/>
        <v>509.13</v>
      </c>
      <c r="V6" s="34">
        <f t="shared" si="3"/>
        <v>2606</v>
      </c>
      <c r="W6" s="34">
        <f t="shared" si="3"/>
        <v>0.56000000000000005</v>
      </c>
      <c r="X6" s="34">
        <f t="shared" si="3"/>
        <v>4653.57</v>
      </c>
      <c r="Y6" s="35">
        <f>IF(Y7="",NA(),Y7)</f>
        <v>81.38</v>
      </c>
      <c r="Z6" s="35">
        <f t="shared" ref="Z6:AH6" si="4">IF(Z7="",NA(),Z7)</f>
        <v>73.56</v>
      </c>
      <c r="AA6" s="35">
        <f t="shared" si="4"/>
        <v>70.290000000000006</v>
      </c>
      <c r="AB6" s="35">
        <f t="shared" si="4"/>
        <v>65.069999999999993</v>
      </c>
      <c r="AC6" s="35">
        <f t="shared" si="4"/>
        <v>58.75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1841</v>
      </c>
      <c r="BG6" s="35">
        <f t="shared" ref="BG6:BO6" si="7">IF(BG7="",NA(),BG7)</f>
        <v>1710.66</v>
      </c>
      <c r="BH6" s="35">
        <f t="shared" si="7"/>
        <v>1597.47</v>
      </c>
      <c r="BI6" s="35">
        <f t="shared" si="7"/>
        <v>1498.19</v>
      </c>
      <c r="BJ6" s="35">
        <f t="shared" si="7"/>
        <v>1421.95</v>
      </c>
      <c r="BK6" s="35">
        <f t="shared" si="7"/>
        <v>1716.82</v>
      </c>
      <c r="BL6" s="35">
        <f t="shared" si="7"/>
        <v>1554.05</v>
      </c>
      <c r="BM6" s="35">
        <f t="shared" si="7"/>
        <v>1671.86</v>
      </c>
      <c r="BN6" s="35">
        <f t="shared" si="7"/>
        <v>1673.47</v>
      </c>
      <c r="BO6" s="35">
        <f t="shared" si="7"/>
        <v>1592.72</v>
      </c>
      <c r="BP6" s="34" t="str">
        <f>IF(BP7="","",IF(BP7="-","【-】","【"&amp;SUBSTITUTE(TEXT(BP7,"#,##0.00"),"-","△")&amp;"】"))</f>
        <v>【1,348.09】</v>
      </c>
      <c r="BQ6" s="35">
        <f>IF(BQ7="",NA(),BQ7)</f>
        <v>57.92</v>
      </c>
      <c r="BR6" s="35">
        <f t="shared" ref="BR6:BZ6" si="8">IF(BR7="",NA(),BR7)</f>
        <v>57.33</v>
      </c>
      <c r="BS6" s="35">
        <f t="shared" si="8"/>
        <v>55.54</v>
      </c>
      <c r="BT6" s="35">
        <f t="shared" si="8"/>
        <v>54.4</v>
      </c>
      <c r="BU6" s="35">
        <f t="shared" si="8"/>
        <v>80.83</v>
      </c>
      <c r="BV6" s="35">
        <f t="shared" si="8"/>
        <v>51.73</v>
      </c>
      <c r="BW6" s="35">
        <f t="shared" si="8"/>
        <v>53.01</v>
      </c>
      <c r="BX6" s="35">
        <f t="shared" si="8"/>
        <v>50.54</v>
      </c>
      <c r="BY6" s="35">
        <f t="shared" si="8"/>
        <v>49.22</v>
      </c>
      <c r="BZ6" s="35">
        <f t="shared" si="8"/>
        <v>53.7</v>
      </c>
      <c r="CA6" s="34" t="str">
        <f>IF(CA7="","",IF(CA7="-","【-】","【"&amp;SUBSTITUTE(TEXT(CA7,"#,##0.00"),"-","△")&amp;"】"))</f>
        <v>【69.80】</v>
      </c>
      <c r="CB6" s="35">
        <f>IF(CB7="",NA(),CB7)</f>
        <v>227.73</v>
      </c>
      <c r="CC6" s="35">
        <f t="shared" ref="CC6:CK6" si="9">IF(CC7="",NA(),CC7)</f>
        <v>231.28</v>
      </c>
      <c r="CD6" s="35">
        <f t="shared" si="9"/>
        <v>244.4</v>
      </c>
      <c r="CE6" s="35">
        <f t="shared" si="9"/>
        <v>250.7</v>
      </c>
      <c r="CF6" s="35">
        <f t="shared" si="9"/>
        <v>169.49</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7.28</v>
      </c>
      <c r="CN6" s="35">
        <f t="shared" ref="CN6:CV6" si="10">IF(CN7="",NA(),CN7)</f>
        <v>7.47</v>
      </c>
      <c r="CO6" s="35">
        <f t="shared" si="10"/>
        <v>7.8</v>
      </c>
      <c r="CP6" s="35">
        <f t="shared" si="10"/>
        <v>7.91</v>
      </c>
      <c r="CQ6" s="35">
        <f t="shared" si="10"/>
        <v>7.33</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75.67</v>
      </c>
      <c r="CY6" s="35">
        <f t="shared" ref="CY6:DG6" si="11">IF(CY7="",NA(),CY7)</f>
        <v>76.44</v>
      </c>
      <c r="CZ6" s="35">
        <f t="shared" si="11"/>
        <v>77.97</v>
      </c>
      <c r="DA6" s="35">
        <f t="shared" si="11"/>
        <v>87.33</v>
      </c>
      <c r="DB6" s="35">
        <f t="shared" si="11"/>
        <v>85.92</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222241</v>
      </c>
      <c r="D7" s="37">
        <v>47</v>
      </c>
      <c r="E7" s="37">
        <v>17</v>
      </c>
      <c r="F7" s="37">
        <v>4</v>
      </c>
      <c r="G7" s="37">
        <v>0</v>
      </c>
      <c r="H7" s="37" t="s">
        <v>110</v>
      </c>
      <c r="I7" s="37" t="s">
        <v>111</v>
      </c>
      <c r="J7" s="37" t="s">
        <v>112</v>
      </c>
      <c r="K7" s="37" t="s">
        <v>113</v>
      </c>
      <c r="L7" s="37" t="s">
        <v>114</v>
      </c>
      <c r="M7" s="37"/>
      <c r="N7" s="38" t="s">
        <v>115</v>
      </c>
      <c r="O7" s="38" t="s">
        <v>116</v>
      </c>
      <c r="P7" s="38">
        <v>5.45</v>
      </c>
      <c r="Q7" s="38">
        <v>94.57</v>
      </c>
      <c r="R7" s="38">
        <v>2590</v>
      </c>
      <c r="S7" s="38">
        <v>47955</v>
      </c>
      <c r="T7" s="38">
        <v>94.19</v>
      </c>
      <c r="U7" s="38">
        <v>509.13</v>
      </c>
      <c r="V7" s="38">
        <v>2606</v>
      </c>
      <c r="W7" s="38">
        <v>0.56000000000000005</v>
      </c>
      <c r="X7" s="38">
        <v>4653.57</v>
      </c>
      <c r="Y7" s="38">
        <v>81.38</v>
      </c>
      <c r="Z7" s="38">
        <v>73.56</v>
      </c>
      <c r="AA7" s="38">
        <v>70.290000000000006</v>
      </c>
      <c r="AB7" s="38">
        <v>65.069999999999993</v>
      </c>
      <c r="AC7" s="38">
        <v>58.75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1841</v>
      </c>
      <c r="BG7" s="38">
        <v>1710.66</v>
      </c>
      <c r="BH7" s="38">
        <v>1597.47</v>
      </c>
      <c r="BI7" s="38">
        <v>1498.19</v>
      </c>
      <c r="BJ7" s="38">
        <v>1421.95</v>
      </c>
      <c r="BK7" s="38">
        <v>1716.82</v>
      </c>
      <c r="BL7" s="38">
        <v>1554.05</v>
      </c>
      <c r="BM7" s="38">
        <v>1671.86</v>
      </c>
      <c r="BN7" s="38">
        <v>1673.47</v>
      </c>
      <c r="BO7" s="38">
        <v>1592.72</v>
      </c>
      <c r="BP7" s="38">
        <v>1348.09</v>
      </c>
      <c r="BQ7" s="38">
        <v>57.92</v>
      </c>
      <c r="BR7" s="38">
        <v>57.33</v>
      </c>
      <c r="BS7" s="38">
        <v>55.54</v>
      </c>
      <c r="BT7" s="38">
        <v>54.4</v>
      </c>
      <c r="BU7" s="38">
        <v>80.83</v>
      </c>
      <c r="BV7" s="38">
        <v>51.73</v>
      </c>
      <c r="BW7" s="38">
        <v>53.01</v>
      </c>
      <c r="BX7" s="38">
        <v>50.54</v>
      </c>
      <c r="BY7" s="38">
        <v>49.22</v>
      </c>
      <c r="BZ7" s="38">
        <v>53.7</v>
      </c>
      <c r="CA7" s="38">
        <v>69.8</v>
      </c>
      <c r="CB7" s="38">
        <v>227.73</v>
      </c>
      <c r="CC7" s="38">
        <v>231.28</v>
      </c>
      <c r="CD7" s="38">
        <v>244.4</v>
      </c>
      <c r="CE7" s="38">
        <v>250.7</v>
      </c>
      <c r="CF7" s="38">
        <v>169.49</v>
      </c>
      <c r="CG7" s="38">
        <v>310.47000000000003</v>
      </c>
      <c r="CH7" s="38">
        <v>299.39</v>
      </c>
      <c r="CI7" s="38">
        <v>320.36</v>
      </c>
      <c r="CJ7" s="38">
        <v>332.02</v>
      </c>
      <c r="CK7" s="38">
        <v>300.35000000000002</v>
      </c>
      <c r="CL7" s="38">
        <v>232.54</v>
      </c>
      <c r="CM7" s="38">
        <v>7.28</v>
      </c>
      <c r="CN7" s="38">
        <v>7.47</v>
      </c>
      <c r="CO7" s="38">
        <v>7.8</v>
      </c>
      <c r="CP7" s="38">
        <v>7.91</v>
      </c>
      <c r="CQ7" s="38">
        <v>7.33</v>
      </c>
      <c r="CR7" s="38">
        <v>36.67</v>
      </c>
      <c r="CS7" s="38">
        <v>36.200000000000003</v>
      </c>
      <c r="CT7" s="38">
        <v>34.74</v>
      </c>
      <c r="CU7" s="38">
        <v>36.65</v>
      </c>
      <c r="CV7" s="38">
        <v>37.72</v>
      </c>
      <c r="CW7" s="38">
        <v>42.17</v>
      </c>
      <c r="CX7" s="38">
        <v>75.67</v>
      </c>
      <c r="CY7" s="38">
        <v>76.44</v>
      </c>
      <c r="CZ7" s="38">
        <v>77.97</v>
      </c>
      <c r="DA7" s="38">
        <v>87.33</v>
      </c>
      <c r="DB7" s="38">
        <v>85.92</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2018-02-15T01:00:49Z</cp:lastPrinted>
  <dcterms:created xsi:type="dcterms:W3CDTF">2017-12-25T02:19:59Z</dcterms:created>
  <dcterms:modified xsi:type="dcterms:W3CDTF">2018-02-27T05:29:33Z</dcterms:modified>
  <cp:category/>
</cp:coreProperties>
</file>