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<sst xmlns="http://schemas.openxmlformats.org/spreadsheetml/2006/main" count="240" uniqueCount="126">
  <si>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</si>
  <si>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</si>
  <si>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</si>
  <si>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</si>
  <si>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</si>
  <si>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</si>
  <si>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</si>
  <si>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</si>
  <si>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</si>
  <si>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</si>
  <si>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</si>
  <si>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</si>
  <si>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</si>
  <si>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</si>
  <si>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</si>
  <si>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</si>
  <si>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</si>
  <si>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</si>
  <si>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</si>
  <si>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</si>
  <si>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</si>
  <si>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</si>
  <si>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</si>
  <si>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</si>
  <si>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</si>
  <si>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</si>
  <si>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</si>
  <si>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</si>
  <si>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</si>
  <si>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</si>
  <si>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</si>
  <si>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</si>
  <si>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</si>
  <si>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</si>
  <si>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</si>
  <si>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</si>
  <si>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</si>
  <si>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</si>
  <si>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</si>
  <si>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</si>
  <si>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</si>
  <si>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</si>
  <si>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</si>
  <si>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</si>
  <si>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</si>
  <si>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</si>
  <si>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</si>
  <si>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</si>
  <si>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</si>
  <si>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</si>
  <si>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</si>
  <si>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</si>
  <si>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</si>
  <si>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</si>
  <si>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</si>
  <si>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</si>
  <si>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</si>
  <si>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</si>
  <si>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</si>
  <si>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</si>
  <si>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</si>
  <si>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</si>
  <si>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</si>
  <si>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</si>
  <si>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</si>
  <si>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</si>
  <si>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</si>
  <si>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</si>
  <si>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</si>
  <si>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</si>
  <si>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</si>
  <si>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</si>
  <si>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</si>
  <si>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</si>
  <si>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</si>
  <si>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</si>
  <si>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</si>
  <si>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</si>
  <si>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</si>
  <si>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</si>
  <si>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</si>
  <si>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</si>
  <si>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</si>
  <si>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</si>
  <si>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</si>
  <si>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</si>
  <si>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</si>
  <si>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</si>
  <si>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</si>
  <si>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</si>
  <si>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</si>
  <si>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</si>
  <si>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</si>
  <si>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</si>
  <si>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</si>
  <si>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</si>
  <si>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</si>
  <si>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</si>
  <si>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</si>
  <si>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</si>
  <si>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</si>
  <si>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</si>
  <si>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</si>
  <si>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</si>
  <si>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</si>
  <si>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</si>
  <si>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</si>
  <si>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</si>
  <si>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</si>
  <si>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</si>
  <si>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菊川市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</si>
  <si>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</si>
  <si>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</si>
  <si>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</si>
  <si>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</si>
  <si>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</si>
  <si>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</si>
  <si>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</si>
  <si>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</si>
  <si>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</si>
  <si>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</si>
  <si>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</si>
  <si>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面整備の推進により、使用料収入は年々増加しているが、平成10年度から借入を行っている地方債の償還金が増加（累積）していることから、比率が下がっている。
④企業債残高対事業規模比率
　企業債残高の減少と使用料収入の増加により、毎年比率は下がっている。
⑤経費回収率
　平成20年度に水処理施設を増設した後、面整備の進度を落としたこともあり、適切な水準の使用料収入に結びついていない。
　使用料単価が、類似団体に比べ低いことも要因と考えられる。
⑥汚水処理原価
　平成20年度に水処理施設を増設した後、面整備の進度を落としたことにより、年間有収水量の伸びが鈍くなっている。これにより、現有処理能力に比べ有収水量が少ないことから、類似団体に比べ汚水処理原価が高くなっている。
⑦施設利用率
　面整備の推進により、処理水量は年々増加しているが、計画汚水量の見直しに伴い処理能力を見直したことにより、比率が下がっている。
⑧水洗化率
　早期接続のための施策（受益者負担金の減免・接続工事費補助金等）により、類似団体に比べ水洗化率が高くなっている。</t>
    <rPh sb="243" eb="245">
      <t>ヘイセイ</t>
    </rPh>
    <rPh sb="247" eb="248">
      <t>ネン</t>
    </rPh>
    <rPh sb="248" eb="249">
      <t>ド</t>
    </rPh>
    <rPh sb="250" eb="251">
      <t>ミズ</t>
    </rPh>
    <rPh sb="251" eb="253">
      <t>ショリ</t>
    </rPh>
    <rPh sb="253" eb="255">
      <t>シセツ</t>
    </rPh>
    <rPh sb="256" eb="258">
      <t>ゾウセツ</t>
    </rPh>
    <rPh sb="260" eb="261">
      <t>アト</t>
    </rPh>
    <rPh sb="262" eb="263">
      <t>メン</t>
    </rPh>
    <rPh sb="263" eb="265">
      <t>セイビ</t>
    </rPh>
    <rPh sb="266" eb="268">
      <t>シンド</t>
    </rPh>
    <rPh sb="269" eb="270">
      <t>オ</t>
    </rPh>
    <rPh sb="357" eb="358">
      <t>メン</t>
    </rPh>
    <rPh sb="358" eb="360">
      <t>セイビ</t>
    </rPh>
    <rPh sb="361" eb="363">
      <t>スイシン</t>
    </rPh>
    <rPh sb="367" eb="369">
      <t>ショリ</t>
    </rPh>
    <rPh sb="369" eb="371">
      <t>スイリョウ</t>
    </rPh>
    <rPh sb="372" eb="374">
      <t>ネンネン</t>
    </rPh>
    <rPh sb="374" eb="376">
      <t>ゾウカ</t>
    </rPh>
    <rPh sb="382" eb="384">
      <t>ケイカク</t>
    </rPh>
    <rPh sb="384" eb="386">
      <t>オスイ</t>
    </rPh>
    <rPh sb="386" eb="387">
      <t>リョウ</t>
    </rPh>
    <rPh sb="388" eb="390">
      <t>ミナオ</t>
    </rPh>
    <rPh sb="392" eb="393">
      <t>トモナ</t>
    </rPh>
    <rPh sb="394" eb="396">
      <t>ショリ</t>
    </rPh>
    <rPh sb="396" eb="398">
      <t>ノウリョク</t>
    </rPh>
    <rPh sb="399" eb="401">
      <t>ミナオ</t>
    </rPh>
    <rPh sb="409" eb="411">
      <t>ヒリツ</t>
    </rPh>
    <rPh sb="412" eb="413">
      <t>サ</t>
    </rPh>
    <phoneticPr fontId="7"/>
  </si>
  <si>
    <t>非設置</t>
    <rPh sb="0" eb="1">
      <t>ヒ</t>
    </rPh>
    <rPh sb="1" eb="3">
      <t>セッチ</t>
    </rPh>
    <phoneticPr fontId="4"/>
  </si>
  <si>
    <t>　本市は、平成10年に事業着手し、供用開始が平成16年度末と新しい施設であるため、改築・更新は実施していないが、今後、ストックマネジメント計画を策定し、長期的な施設状態を予測しながら、点検、調査、修繕及び改築を一体的に捉えて、下水道施設を計画的かつ効率的に管理していく必要がある。</t>
    <rPh sb="69" eb="71">
      <t>ケイカク</t>
    </rPh>
    <rPh sb="76" eb="78">
      <t>チョウキ</t>
    </rPh>
    <rPh sb="78" eb="79">
      <t>テキ</t>
    </rPh>
    <rPh sb="80" eb="82">
      <t>シセツ</t>
    </rPh>
    <rPh sb="82" eb="84">
      <t>ジョウタイ</t>
    </rPh>
    <rPh sb="85" eb="87">
      <t>ヨソク</t>
    </rPh>
    <rPh sb="92" eb="94">
      <t>テンケン</t>
    </rPh>
    <rPh sb="95" eb="97">
      <t>チョウサ</t>
    </rPh>
    <rPh sb="98" eb="100">
      <t>シュウゼン</t>
    </rPh>
    <rPh sb="100" eb="101">
      <t>オヨ</t>
    </rPh>
    <rPh sb="102" eb="104">
      <t>カイチク</t>
    </rPh>
    <rPh sb="105" eb="107">
      <t>イッタイ</t>
    </rPh>
    <rPh sb="107" eb="108">
      <t>テキ</t>
    </rPh>
    <rPh sb="109" eb="110">
      <t>トラ</t>
    </rPh>
    <rPh sb="113" eb="116">
      <t>ゲスイドウ</t>
    </rPh>
    <rPh sb="116" eb="118">
      <t>シセツ</t>
    </rPh>
    <rPh sb="119" eb="121">
      <t>ケイカク</t>
    </rPh>
    <rPh sb="121" eb="122">
      <t>テキ</t>
    </rPh>
    <rPh sb="124" eb="127">
      <t>コウリツテキ</t>
    </rPh>
    <rPh sb="128" eb="130">
      <t>カンリ</t>
    </rPh>
    <rPh sb="134" eb="136">
      <t>ヒツヨウ</t>
    </rPh>
    <phoneticPr fontId="7"/>
  </si>
  <si>
    <t>　本市の下水道事業は、整備率が39.3％と低く、現在、面整備を推進している。
　水洗化率は、類似団体平均値を上回っているが、平成20年度に水処理施設を増設した後、面整備の進度を落としたことにより、施設利用率の伸び率が低くなっている。
　このことが、年間有収水量に影響し、使用料収入が適正な水準に結びつかず、汚水処理原価が平均値を上回り、企業債残高対事業規模比率及び経費回収率が、平均値を下回ることとなっている。
　今後、汚水処理施設の10年程度での概成を踏まえた計画的な面整備を推進し、将来にわたって安定的な事業を継続していくための中長期的な経営の基本計画を策定し、経営基盤の強化と財務マネジメントの向上図っていく必要がある。</t>
    <rPh sb="104" eb="105">
      <t>ノ</t>
    </rPh>
    <rPh sb="106" eb="107">
      <t>リツ</t>
    </rPh>
    <rPh sb="165" eb="166">
      <t>マワ</t>
    </rPh>
    <rPh sb="239" eb="241">
      <t>スイシン</t>
    </rPh>
    <rPh sb="243" eb="245">
      <t>ショウライ</t>
    </rPh>
    <rPh sb="250" eb="252">
      <t>アンテイ</t>
    </rPh>
    <rPh sb="252" eb="253">
      <t>テキ</t>
    </rPh>
    <rPh sb="254" eb="256">
      <t>ジギョウ</t>
    </rPh>
    <rPh sb="257" eb="259">
      <t>ケイゾク</t>
    </rPh>
    <rPh sb="266" eb="269">
      <t>チュウチョウキ</t>
    </rPh>
    <rPh sb="269" eb="270">
      <t>テキ</t>
    </rPh>
    <rPh sb="271" eb="273">
      <t>ケイエイ</t>
    </rPh>
    <rPh sb="274" eb="276">
      <t>キホン</t>
    </rPh>
    <rPh sb="276" eb="278">
      <t>ケイカク</t>
    </rPh>
    <rPh sb="279" eb="281">
      <t>サクテイ</t>
    </rPh>
    <rPh sb="283" eb="285">
      <t>ケイエイ</t>
    </rPh>
    <rPh sb="285" eb="287">
      <t>キバン</t>
    </rPh>
    <rPh sb="288" eb="290">
      <t>キョウカ</t>
    </rPh>
    <rPh sb="291" eb="293">
      <t>ザイム</t>
    </rPh>
    <rPh sb="300" eb="302">
      <t>コウジョウ</t>
    </rPh>
    <rPh sb="302" eb="303">
      <t>ハカ</t>
    </rPh>
    <rPh sb="307" eb="309">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</si>
</sst>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163072"/>
        <c:axId val="881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88163072"/>
        <c:axId val="88164992"/>
      </c:lineChart>
      <c:dateAx>
        <c:axId val="88163072"/>
        <c:scaling>
          <c:orientation val="minMax"/>
        </c:scaling>
        <c:delete val="1"/>
        <c:axPos val="b"/>
        <c:numFmt formatCode="ge" sourceLinked="1"/>
        <c:majorTickMark val="none"/>
        <c:minorTickMark val="none"/>
        <c:tickLblPos val="none"/>
        <c:crossAx val="88164992"/>
        <c:crosses val="autoZero"/>
        <c:auto val="1"/>
        <c:lblOffset val="100"/>
        <c:baseTimeUnit val="years"/>
      </c:dateAx>
      <c:valAx>
        <c:axId val="881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30.98</c:v>
                </c:pt>
                <c:pt idx="1">
                  <c:v>31.28</c:v>
                </c:pt>
                <c:pt idx="2">
                  <c:v>32.630000000000003</c:v>
                </c:pt>
                <c:pt idx="3">
                  <c:v>33.58</c:v>
                </c:pt>
                <c:pt idx="4">
                  <c:v>32.28</c:v>
                </c:pt>
              </c:numCache>
            </c:numRef>
          </c:val>
        </c:ser>
        <c:dLbls>
          <c:showLegendKey val="0"/>
          <c:showVal val="0"/>
          <c:showCatName val="0"/>
          <c:showSerName val="0"/>
          <c:showPercent val="0"/>
          <c:showBubbleSize val="0"/>
        </c:dLbls>
        <c:gapWidth val="150"/>
        <c:axId val="88902656"/>
        <c:axId val="889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88902656"/>
        <c:axId val="88925312"/>
      </c:lineChart>
      <c:dateAx>
        <c:axId val="88902656"/>
        <c:scaling>
          <c:orientation val="minMax"/>
        </c:scaling>
        <c:delete val="1"/>
        <c:axPos val="b"/>
        <c:numFmt formatCode="ge" sourceLinked="1"/>
        <c:majorTickMark val="none"/>
        <c:minorTickMark val="none"/>
        <c:tickLblPos val="none"/>
        <c:crossAx val="88925312"/>
        <c:crosses val="autoZero"/>
        <c:auto val="1"/>
        <c:lblOffset val="100"/>
        <c:baseTimeUnit val="years"/>
      </c:dateAx>
      <c:valAx>
        <c:axId val="889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86.4</c:v>
                </c:pt>
                <c:pt idx="1">
                  <c:v>88.06</c:v>
                </c:pt>
                <c:pt idx="2">
                  <c:v>85.31</c:v>
                </c:pt>
                <c:pt idx="3">
                  <c:v>85.19</c:v>
                </c:pt>
                <c:pt idx="4">
                  <c:v>90.12</c:v>
                </c:pt>
              </c:numCache>
            </c:numRef>
          </c:val>
        </c:ser>
        <c:dLbls>
          <c:showLegendKey val="0"/>
          <c:showVal val="0"/>
          <c:showCatName val="0"/>
          <c:showSerName val="0"/>
          <c:showPercent val="0"/>
          <c:showBubbleSize val="0"/>
        </c:dLbls>
        <c:gapWidth val="150"/>
        <c:axId val="89076480"/>
        <c:axId val="890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89076480"/>
        <c:axId val="89078400"/>
      </c:lineChart>
      <c:dateAx>
        <c:axId val="89076480"/>
        <c:scaling>
          <c:orientation val="minMax"/>
        </c:scaling>
        <c:delete val="1"/>
        <c:axPos val="b"/>
        <c:numFmt formatCode="ge" sourceLinked="1"/>
        <c:majorTickMark val="none"/>
        <c:minorTickMark val="none"/>
        <c:tickLblPos val="none"/>
        <c:crossAx val="89078400"/>
        <c:crosses val="autoZero"/>
        <c:auto val="1"/>
        <c:lblOffset val="100"/>
        <c:baseTimeUnit val="years"/>
      </c:dateAx>
      <c:valAx>
        <c:axId val="890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61.17</c:v>
                </c:pt>
                <c:pt idx="1">
                  <c:v>58.85</c:v>
                </c:pt>
                <c:pt idx="2">
                  <c:v>57.89</c:v>
                </c:pt>
                <c:pt idx="3">
                  <c:v>57.68</c:v>
                </c:pt>
                <c:pt idx="4">
                  <c:v>56.68</c:v>
                </c:pt>
              </c:numCache>
            </c:numRef>
          </c:val>
        </c:ser>
        <c:dLbls>
          <c:showLegendKey val="0"/>
          <c:showVal val="0"/>
          <c:showCatName val="0"/>
          <c:showSerName val="0"/>
          <c:showPercent val="0"/>
          <c:showBubbleSize val="0"/>
        </c:dLbls>
        <c:gapWidth val="150"/>
        <c:axId val="88207744"/>
        <c:axId val="882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07744"/>
        <c:axId val="88209664"/>
      </c:lineChart>
      <c:dateAx>
        <c:axId val="88207744"/>
        <c:scaling>
          <c:orientation val="minMax"/>
        </c:scaling>
        <c:delete val="1"/>
        <c:axPos val="b"/>
        <c:numFmt formatCode="ge" sourceLinked="1"/>
        <c:majorTickMark val="none"/>
        <c:minorTickMark val="none"/>
        <c:tickLblPos val="none"/>
        <c:crossAx val="88209664"/>
        <c:crosses val="autoZero"/>
        <c:auto val="1"/>
        <c:lblOffset val="100"/>
        <c:baseTimeUnit val="years"/>
      </c:dateAx>
      <c:valAx>
        <c:axId val="882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33344"/>
        <c:axId val="886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33344"/>
        <c:axId val="88635264"/>
      </c:lineChart>
      <c:dateAx>
        <c:axId val="88633344"/>
        <c:scaling>
          <c:orientation val="minMax"/>
        </c:scaling>
        <c:delete val="1"/>
        <c:axPos val="b"/>
        <c:numFmt formatCode="ge" sourceLinked="1"/>
        <c:majorTickMark val="none"/>
        <c:minorTickMark val="none"/>
        <c:tickLblPos val="none"/>
        <c:crossAx val="88635264"/>
        <c:crosses val="autoZero"/>
        <c:auto val="1"/>
        <c:lblOffset val="100"/>
        <c:baseTimeUnit val="years"/>
      </c:dateAx>
      <c:valAx>
        <c:axId val="886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09536"/>
        <c:axId val="890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09536"/>
        <c:axId val="89011712"/>
      </c:lineChart>
      <c:dateAx>
        <c:axId val="89009536"/>
        <c:scaling>
          <c:orientation val="minMax"/>
        </c:scaling>
        <c:delete val="1"/>
        <c:axPos val="b"/>
        <c:numFmt formatCode="ge" sourceLinked="1"/>
        <c:majorTickMark val="none"/>
        <c:minorTickMark val="none"/>
        <c:tickLblPos val="none"/>
        <c:crossAx val="89011712"/>
        <c:crosses val="autoZero"/>
        <c:auto val="1"/>
        <c:lblOffset val="100"/>
        <c:baseTimeUnit val="years"/>
      </c:dateAx>
      <c:valAx>
        <c:axId val="890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48192"/>
        <c:axId val="890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48192"/>
        <c:axId val="89050112"/>
      </c:lineChart>
      <c:dateAx>
        <c:axId val="89048192"/>
        <c:scaling>
          <c:orientation val="minMax"/>
        </c:scaling>
        <c:delete val="1"/>
        <c:axPos val="b"/>
        <c:numFmt formatCode="ge" sourceLinked="1"/>
        <c:majorTickMark val="none"/>
        <c:minorTickMark val="none"/>
        <c:tickLblPos val="none"/>
        <c:crossAx val="89050112"/>
        <c:crosses val="autoZero"/>
        <c:auto val="1"/>
        <c:lblOffset val="100"/>
        <c:baseTimeUnit val="years"/>
      </c:dateAx>
      <c:valAx>
        <c:axId val="890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08224"/>
        <c:axId val="887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08224"/>
        <c:axId val="88710144"/>
      </c:lineChart>
      <c:dateAx>
        <c:axId val="88708224"/>
        <c:scaling>
          <c:orientation val="minMax"/>
        </c:scaling>
        <c:delete val="1"/>
        <c:axPos val="b"/>
        <c:numFmt formatCode="ge" sourceLinked="1"/>
        <c:majorTickMark val="none"/>
        <c:minorTickMark val="none"/>
        <c:tickLblPos val="none"/>
        <c:crossAx val="88710144"/>
        <c:crosses val="autoZero"/>
        <c:auto val="1"/>
        <c:lblOffset val="100"/>
        <c:baseTimeUnit val="years"/>
      </c:dateAx>
      <c:valAx>
        <c:axId val="887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1820.84</c:v>
                </c:pt>
                <c:pt idx="1">
                  <c:v>1729</c:v>
                </c:pt>
                <c:pt idx="2">
                  <c:v>1662.45</c:v>
                </c:pt>
                <c:pt idx="3">
                  <c:v>1634.13</c:v>
                </c:pt>
                <c:pt idx="4">
                  <c:v>1575.75</c:v>
                </c:pt>
              </c:numCache>
            </c:numRef>
          </c:val>
        </c:ser>
        <c:dLbls>
          <c:showLegendKey val="0"/>
          <c:showVal val="0"/>
          <c:showCatName val="0"/>
          <c:showSerName val="0"/>
          <c:showPercent val="0"/>
          <c:showBubbleSize val="0"/>
        </c:dLbls>
        <c:gapWidth val="150"/>
        <c:axId val="88732416"/>
        <c:axId val="887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88732416"/>
        <c:axId val="88734336"/>
      </c:lineChart>
      <c:dateAx>
        <c:axId val="88732416"/>
        <c:scaling>
          <c:orientation val="minMax"/>
        </c:scaling>
        <c:delete val="1"/>
        <c:axPos val="b"/>
        <c:numFmt formatCode="ge" sourceLinked="1"/>
        <c:majorTickMark val="none"/>
        <c:minorTickMark val="none"/>
        <c:tickLblPos val="none"/>
        <c:crossAx val="88734336"/>
        <c:crosses val="autoZero"/>
        <c:auto val="1"/>
        <c:lblOffset val="100"/>
        <c:baseTimeUnit val="years"/>
      </c:dateAx>
      <c:valAx>
        <c:axId val="887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44.65</c:v>
                </c:pt>
                <c:pt idx="1">
                  <c:v>45.25</c:v>
                </c:pt>
                <c:pt idx="2">
                  <c:v>44.61</c:v>
                </c:pt>
                <c:pt idx="3">
                  <c:v>45.62</c:v>
                </c:pt>
                <c:pt idx="4">
                  <c:v>45.05</c:v>
                </c:pt>
              </c:numCache>
            </c:numRef>
          </c:val>
        </c:ser>
        <c:dLbls>
          <c:showLegendKey val="0"/>
          <c:showVal val="0"/>
          <c:showCatName val="0"/>
          <c:showSerName val="0"/>
          <c:showPercent val="0"/>
          <c:showBubbleSize val="0"/>
        </c:dLbls>
        <c:gapWidth val="150"/>
        <c:axId val="88781184"/>
        <c:axId val="887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88781184"/>
        <c:axId val="88783104"/>
      </c:lineChart>
      <c:dateAx>
        <c:axId val="88781184"/>
        <c:scaling>
          <c:orientation val="minMax"/>
        </c:scaling>
        <c:delete val="1"/>
        <c:axPos val="b"/>
        <c:numFmt formatCode="ge" sourceLinked="1"/>
        <c:majorTickMark val="none"/>
        <c:minorTickMark val="none"/>
        <c:tickLblPos val="none"/>
        <c:crossAx val="88783104"/>
        <c:crosses val="autoZero"/>
        <c:auto val="1"/>
        <c:lblOffset val="100"/>
        <c:baseTimeUnit val="years"/>
      </c:dateAx>
      <c:valAx>
        <c:axId val="887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295.39</c:v>
                </c:pt>
                <c:pt idx="1">
                  <c:v>292.99</c:v>
                </c:pt>
                <c:pt idx="2">
                  <c:v>304.29000000000002</c:v>
                </c:pt>
                <c:pt idx="3">
                  <c:v>298.94</c:v>
                </c:pt>
                <c:pt idx="4">
                  <c:v>304.12</c:v>
                </c:pt>
              </c:numCache>
            </c:numRef>
          </c:val>
        </c:ser>
        <c:dLbls>
          <c:showLegendKey val="0"/>
          <c:showVal val="0"/>
          <c:showCatName val="0"/>
          <c:showSerName val="0"/>
          <c:showPercent val="0"/>
          <c:showBubbleSize val="0"/>
        </c:dLbls>
        <c:gapWidth val="150"/>
        <c:axId val="88874368"/>
        <c:axId val="888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88874368"/>
        <c:axId val="88880640"/>
      </c:lineChart>
      <c:dateAx>
        <c:axId val="88874368"/>
        <c:scaling>
          <c:orientation val="minMax"/>
        </c:scaling>
        <c:delete val="1"/>
        <c:axPos val="b"/>
        <c:numFmt formatCode="ge" sourceLinked="1"/>
        <c:majorTickMark val="none"/>
        <c:minorTickMark val="none"/>
        <c:tickLblPos val="none"/>
        <c:crossAx val="88880640"/>
        <c:crosses val="autoZero"/>
        <c:auto val="1"/>
        <c:lblOffset val="100"/>
        <c:baseTimeUnit val="years"/>
      </c:dateAx>
      <c:valAx>
        <c:axId val="888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6" zoomScaleNormal="100" workbookViewId="0">
      <selection activeCell="BM88" sqref="BM8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静岡県　菊川市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Cc3</v>
      </c>
      <c r="X8" s="78"/>
      <c r="Y8" s="78"/>
      <c r="Z8" s="78"/>
      <c r="AA8" s="78"/>
      <c r="AB8" s="78"/>
      <c r="AC8" s="78"/>
      <c r="AD8" s="79" t="s">
        <v>123</v>
      </c>
      <c r="AE8" s="79"/>
      <c r="AF8" s="79"/>
      <c r="AG8" s="79"/>
      <c r="AH8" s="79"/>
      <c r="AI8" s="79"/>
      <c r="AJ8" s="79"/>
      <c r="AK8" s="4"/>
      <c r="AL8" s="73">
        <f>データ!S6</f>
        <v>47955</v>
      </c>
      <c r="AM8" s="73"/>
      <c r="AN8" s="73"/>
      <c r="AO8" s="73"/>
      <c r="AP8" s="73"/>
      <c r="AQ8" s="73"/>
      <c r="AR8" s="73"/>
      <c r="AS8" s="73"/>
      <c r="AT8" s="72">
        <f>データ!T6</f>
        <v>94.19</v>
      </c>
      <c r="AU8" s="72"/>
      <c r="AV8" s="72"/>
      <c r="AW8" s="72"/>
      <c r="AX8" s="72"/>
      <c r="AY8" s="72"/>
      <c r="AZ8" s="72"/>
      <c r="BA8" s="72"/>
      <c r="BB8" s="72">
        <f>データ!U6</f>
        <v>509.13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18.79</v>
      </c>
      <c r="Q10" s="72"/>
      <c r="R10" s="72"/>
      <c r="S10" s="72"/>
      <c r="T10" s="72"/>
      <c r="U10" s="72"/>
      <c r="V10" s="72"/>
      <c r="W10" s="72">
        <f>データ!Q6</f>
        <v>94.57</v>
      </c>
      <c r="X10" s="72"/>
      <c r="Y10" s="72"/>
      <c r="Z10" s="72"/>
      <c r="AA10" s="72"/>
      <c r="AB10" s="72"/>
      <c r="AC10" s="72"/>
      <c r="AD10" s="73">
        <f>データ!R6</f>
        <v>2590</v>
      </c>
      <c r="AE10" s="73"/>
      <c r="AF10" s="73"/>
      <c r="AG10" s="73"/>
      <c r="AH10" s="73"/>
      <c r="AI10" s="73"/>
      <c r="AJ10" s="73"/>
      <c r="AK10" s="2"/>
      <c r="AL10" s="73">
        <f>データ!V6</f>
        <v>8988</v>
      </c>
      <c r="AM10" s="73"/>
      <c r="AN10" s="73"/>
      <c r="AO10" s="73"/>
      <c r="AP10" s="73"/>
      <c r="AQ10" s="73"/>
      <c r="AR10" s="73"/>
      <c r="AS10" s="73"/>
      <c r="AT10" s="72">
        <f>データ!W6</f>
        <v>2.4300000000000002</v>
      </c>
      <c r="AU10" s="72"/>
      <c r="AV10" s="72"/>
      <c r="AW10" s="72"/>
      <c r="AX10" s="72"/>
      <c r="AY10" s="72"/>
      <c r="AZ10" s="72"/>
      <c r="BA10" s="72"/>
      <c r="BB10" s="72">
        <f>データ!X6</f>
        <v>3698.77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222241</v>
      </c>
      <c r="D6" s="33">
        <f t="shared" si="3"/>
        <v>47</v>
      </c>
      <c r="E6" s="33">
        <f t="shared" si="3"/>
        <v>17</v>
      </c>
      <c r="F6" s="33">
        <f t="shared" si="3"/>
        <v>1</v>
      </c>
      <c r="G6" s="33">
        <f t="shared" si="3"/>
        <v>0</v>
      </c>
      <c r="H6" s="33" t="str">
        <f t="shared" si="3"/>
        <v>静岡県　菊川市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18.79</v>
      </c>
      <c r="Q6" s="34">
        <f t="shared" si="3"/>
        <v>94.57</v>
      </c>
      <c r="R6" s="34">
        <f t="shared" si="3"/>
        <v>2590</v>
      </c>
      <c r="S6" s="34">
        <f t="shared" si="3"/>
        <v>47955</v>
      </c>
      <c r="T6" s="34">
        <f t="shared" si="3"/>
        <v>94.19</v>
      </c>
      <c r="U6" s="34">
        <f t="shared" si="3"/>
        <v>509.13</v>
      </c>
      <c r="V6" s="34">
        <f t="shared" si="3"/>
        <v>8988</v>
      </c>
      <c r="W6" s="34">
        <f t="shared" si="3"/>
        <v>2.4300000000000002</v>
      </c>
      <c r="X6" s="34">
        <f t="shared" si="3"/>
        <v>3698.77</v>
      </c>
      <c r="Y6" s="35">
        <f>IF(Y7="",NA(),Y7)</f>
        <v>61.17</v>
      </c>
      <c r="Z6" s="35">
        <f t="shared" ref="Z6:AH6" si="4">IF(Z7="",NA(),Z7)</f>
        <v>58.85</v>
      </c>
      <c r="AA6" s="35">
        <f t="shared" si="4"/>
        <v>57.89</v>
      </c>
      <c r="AB6" s="35">
        <f t="shared" si="4"/>
        <v>57.68</v>
      </c>
      <c r="AC6" s="35">
        <f t="shared" si="4"/>
        <v>56.68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1820.84</v>
      </c>
      <c r="BG6" s="35">
        <f t="shared" ref="BG6:BO6" si="7">IF(BG7="",NA(),BG7)</f>
        <v>1729</v>
      </c>
      <c r="BH6" s="35">
        <f t="shared" si="7"/>
        <v>1662.45</v>
      </c>
      <c r="BI6" s="35">
        <f t="shared" si="7"/>
        <v>1634.13</v>
      </c>
      <c r="BJ6" s="35">
        <f t="shared" si="7"/>
        <v>1575.75</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44.65</v>
      </c>
      <c r="BR6" s="35">
        <f t="shared" ref="BR6:BZ6" si="8">IF(BR7="",NA(),BR7)</f>
        <v>45.25</v>
      </c>
      <c r="BS6" s="35">
        <f t="shared" si="8"/>
        <v>44.61</v>
      </c>
      <c r="BT6" s="35">
        <f t="shared" si="8"/>
        <v>45.62</v>
      </c>
      <c r="BU6" s="35">
        <f t="shared" si="8"/>
        <v>45.05</v>
      </c>
      <c r="BV6" s="35">
        <f t="shared" si="8"/>
        <v>57.36</v>
      </c>
      <c r="BW6" s="35">
        <f t="shared" si="8"/>
        <v>57.33</v>
      </c>
      <c r="BX6" s="35">
        <f t="shared" si="8"/>
        <v>60.78</v>
      </c>
      <c r="BY6" s="35">
        <f t="shared" si="8"/>
        <v>60.17</v>
      </c>
      <c r="BZ6" s="35">
        <f t="shared" si="8"/>
        <v>65.569999999999993</v>
      </c>
      <c r="CA6" s="34" t="str">
        <f>IF(CA7="","",IF(CA7="-","【-】","【"&amp;SUBSTITUTE(TEXT(CA7,"#,##0.00"),"-","△")&amp;"】"))</f>
        <v>【100.04】</v>
      </c>
      <c r="CB6" s="35">
        <f>IF(CB7="",NA(),CB7)</f>
        <v>295.39</v>
      </c>
      <c r="CC6" s="35">
        <f t="shared" ref="CC6:CK6" si="9">IF(CC7="",NA(),CC7)</f>
        <v>292.99</v>
      </c>
      <c r="CD6" s="35">
        <f t="shared" si="9"/>
        <v>304.29000000000002</v>
      </c>
      <c r="CE6" s="35">
        <f t="shared" si="9"/>
        <v>298.94</v>
      </c>
      <c r="CF6" s="35">
        <f t="shared" si="9"/>
        <v>304.12</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30.98</v>
      </c>
      <c r="CN6" s="35">
        <f t="shared" ref="CN6:CV6" si="10">IF(CN7="",NA(),CN7)</f>
        <v>31.28</v>
      </c>
      <c r="CO6" s="35">
        <f t="shared" si="10"/>
        <v>32.630000000000003</v>
      </c>
      <c r="CP6" s="35">
        <f t="shared" si="10"/>
        <v>33.58</v>
      </c>
      <c r="CQ6" s="35">
        <f t="shared" si="10"/>
        <v>32.28</v>
      </c>
      <c r="CR6" s="35">
        <f t="shared" si="10"/>
        <v>40.07</v>
      </c>
      <c r="CS6" s="35">
        <f t="shared" si="10"/>
        <v>39.92</v>
      </c>
      <c r="CT6" s="35">
        <f t="shared" si="10"/>
        <v>41.63</v>
      </c>
      <c r="CU6" s="35">
        <f t="shared" si="10"/>
        <v>44.89</v>
      </c>
      <c r="CV6" s="35">
        <f t="shared" si="10"/>
        <v>40.75</v>
      </c>
      <c r="CW6" s="34" t="str">
        <f>IF(CW7="","",IF(CW7="-","【-】","【"&amp;SUBSTITUTE(TEXT(CW7,"#,##0.00"),"-","△")&amp;"】"))</f>
        <v>【60.09】</v>
      </c>
      <c r="CX6" s="35">
        <f>IF(CX7="",NA(),CX7)</f>
        <v>86.4</v>
      </c>
      <c r="CY6" s="35">
        <f t="shared" ref="CY6:DG6" si="11">IF(CY7="",NA(),CY7)</f>
        <v>88.06</v>
      </c>
      <c r="CZ6" s="35">
        <f t="shared" si="11"/>
        <v>85.31</v>
      </c>
      <c r="DA6" s="35">
        <f t="shared" si="11"/>
        <v>85.19</v>
      </c>
      <c r="DB6" s="35">
        <f t="shared" si="11"/>
        <v>90.12</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222241</v>
      </c>
      <c r="D7" s="37">
        <v>47</v>
      </c>
      <c r="E7" s="37">
        <v>17</v>
      </c>
      <c r="F7" s="37">
        <v>1</v>
      </c>
      <c r="G7" s="37">
        <v>0</v>
      </c>
      <c r="H7" s="37" t="s">
        <v>110</v>
      </c>
      <c r="I7" s="37" t="s">
        <v>111</v>
      </c>
      <c r="J7" s="37" t="s">
        <v>112</v>
      </c>
      <c r="K7" s="37" t="s">
        <v>113</v>
      </c>
      <c r="L7" s="37" t="s">
        <v>114</v>
      </c>
      <c r="M7" s="37"/>
      <c r="N7" s="38" t="s">
        <v>115</v>
      </c>
      <c r="O7" s="38" t="s">
        <v>116</v>
      </c>
      <c r="P7" s="38">
        <v>18.79</v>
      </c>
      <c r="Q7" s="38">
        <v>94.57</v>
      </c>
      <c r="R7" s="38">
        <v>2590</v>
      </c>
      <c r="S7" s="38">
        <v>47955</v>
      </c>
      <c r="T7" s="38">
        <v>94.19</v>
      </c>
      <c r="U7" s="38">
        <v>509.13</v>
      </c>
      <c r="V7" s="38">
        <v>8988</v>
      </c>
      <c r="W7" s="38">
        <v>2.4300000000000002</v>
      </c>
      <c r="X7" s="38">
        <v>3698.77</v>
      </c>
      <c r="Y7" s="38">
        <v>61.17</v>
      </c>
      <c r="Z7" s="38">
        <v>58.85</v>
      </c>
      <c r="AA7" s="38">
        <v>57.89</v>
      </c>
      <c r="AB7" s="38">
        <v>57.68</v>
      </c>
      <c r="AC7" s="38">
        <v>56.68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1820.84</v>
      </c>
      <c r="BG7" s="38">
        <v>1729</v>
      </c>
      <c r="BH7" s="38">
        <v>1662.45</v>
      </c>
      <c r="BI7" s="38">
        <v>1634.13</v>
      </c>
      <c r="BJ7" s="38">
        <v>1575.75</v>
      </c>
      <c r="BK7" s="38">
        <v>1574.53</v>
      </c>
      <c r="BL7" s="38">
        <v>1506.51</v>
      </c>
      <c r="BM7" s="38">
        <v>1315.67</v>
      </c>
      <c r="BN7" s="38">
        <v>1240.1600000000001</v>
      </c>
      <c r="BO7" s="38">
        <v>1193.49</v>
      </c>
      <c r="BP7" s="38">
        <v>728.3</v>
      </c>
      <c r="BQ7" s="38">
        <v>44.65</v>
      </c>
      <c r="BR7" s="38">
        <v>45.25</v>
      </c>
      <c r="BS7" s="38">
        <v>44.61</v>
      </c>
      <c r="BT7" s="38">
        <v>45.62</v>
      </c>
      <c r="BU7" s="38">
        <v>45.05</v>
      </c>
      <c r="BV7" s="38">
        <v>57.36</v>
      </c>
      <c r="BW7" s="38">
        <v>57.33</v>
      </c>
      <c r="BX7" s="38">
        <v>60.78</v>
      </c>
      <c r="BY7" s="38">
        <v>60.17</v>
      </c>
      <c r="BZ7" s="38">
        <v>65.569999999999993</v>
      </c>
      <c r="CA7" s="38">
        <v>100.04</v>
      </c>
      <c r="CB7" s="38">
        <v>295.39</v>
      </c>
      <c r="CC7" s="38">
        <v>292.99</v>
      </c>
      <c r="CD7" s="38">
        <v>304.29000000000002</v>
      </c>
      <c r="CE7" s="38">
        <v>298.94</v>
      </c>
      <c r="CF7" s="38">
        <v>304.12</v>
      </c>
      <c r="CG7" s="38">
        <v>279.91000000000003</v>
      </c>
      <c r="CH7" s="38">
        <v>284.52999999999997</v>
      </c>
      <c r="CI7" s="38">
        <v>276.26</v>
      </c>
      <c r="CJ7" s="38">
        <v>281.52999999999997</v>
      </c>
      <c r="CK7" s="38">
        <v>263.04000000000002</v>
      </c>
      <c r="CL7" s="38">
        <v>137.82</v>
      </c>
      <c r="CM7" s="38">
        <v>30.98</v>
      </c>
      <c r="CN7" s="38">
        <v>31.28</v>
      </c>
      <c r="CO7" s="38">
        <v>32.630000000000003</v>
      </c>
      <c r="CP7" s="38">
        <v>33.58</v>
      </c>
      <c r="CQ7" s="38">
        <v>32.28</v>
      </c>
      <c r="CR7" s="38">
        <v>40.07</v>
      </c>
      <c r="CS7" s="38">
        <v>39.92</v>
      </c>
      <c r="CT7" s="38">
        <v>41.63</v>
      </c>
      <c r="CU7" s="38">
        <v>44.89</v>
      </c>
      <c r="CV7" s="38">
        <v>40.75</v>
      </c>
      <c r="CW7" s="38">
        <v>60.09</v>
      </c>
      <c r="CX7" s="38">
        <v>86.4</v>
      </c>
      <c r="CY7" s="38">
        <v>88.06</v>
      </c>
      <c r="CZ7" s="38">
        <v>85.31</v>
      </c>
      <c r="DA7" s="38">
        <v>85.19</v>
      </c>
      <c r="DB7" s="38">
        <v>90.12</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KJ13119</cp:lastModifiedBy>
  <cp:lastPrinted>2018-02-14T09:46:07Z</cp:lastPrinted>
  <dcterms:created xsi:type="dcterms:W3CDTF">2017-12-25T02:08:53Z</dcterms:created>
  <dcterms:modified xsi:type="dcterms:W3CDTF">2018-02-15T00:56:02Z</dcterms:modified>
  <cp:category/>
</cp:coreProperties>
</file>