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90" windowWidth="14940" windowHeight="784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AT10" i="4"/>
  <c r="AL10" i="4"/>
  <c r="AD10" i="4"/>
  <c r="B10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<sst xmlns="http://schemas.openxmlformats.org/spreadsheetml/2006/main" count="240" uniqueCount="126">
  <si>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</si>
  <si>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</si>
  <si>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</si>
  <si>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</si>
  <si>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</si>
  <si>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</si>
  <si>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</si>
  <si>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</si>
  <si>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</si>
  <si>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</si>
  <si>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</si>
  <si>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</si>
  <si>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</si>
  <si>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</si>
  <si>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</si>
  <si>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</si>
  <si>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</si>
  <si>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</si>
  <si>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</si>
  <si>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</si>
  <si>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</si>
  <si>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</si>
  <si>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</si>
  <si>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</si>
  <si>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</si>
  <si>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</si>
  <si>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</si>
  <si>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</si>
  <si>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</si>
  <si>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</si>
  <si>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</si>
  <si>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</si>
  <si>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</si>
  <si>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</si>
  <si>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</si>
  <si>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</si>
  <si>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</si>
  <si>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</si>
  <si>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</si>
  <si>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</si>
  <si>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</si>
  <si>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</si>
  <si>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</si>
  <si>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</si>
  <si>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</si>
  <si>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</si>
  <si>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</si>
  <si>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</si>
  <si>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</si>
  <si>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</si>
  <si>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</si>
  <si>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</si>
  <si>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</si>
  <si>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</si>
  <si>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</si>
  <si>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</si>
  <si>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</si>
  <si>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</si>
  <si>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</si>
  <si>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</si>
  <si>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</si>
  <si>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</si>
  <si>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</si>
  <si>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</si>
  <si>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</si>
  <si>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</si>
  <si>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</si>
  <si>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</si>
  <si>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</si>
  <si>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</si>
  <si>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</si>
  <si>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</si>
  <si>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</si>
  <si>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</si>
  <si>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</si>
  <si>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</si>
  <si>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</si>
  <si>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</si>
  <si>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</si>
  <si>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</si>
  <si>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</si>
  <si>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</si>
  <si>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</si>
  <si>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</si>
  <si>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</si>
  <si>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</si>
  <si>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</si>
  <si>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</si>
  <si>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</si>
  <si>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</si>
  <si>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</si>
  <si>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</si>
  <si>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</si>
  <si>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</si>
  <si>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</si>
  <si>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</si>
  <si>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</si>
  <si>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</si>
  <si>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</si>
  <si>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</si>
  <si>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</si>
  <si>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</si>
  <si>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</si>
  <si>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</si>
  <si>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</si>
  <si>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</si>
  <si>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</si>
  <si>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</si>
  <si>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</si>
  <si>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</si>
  <si>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静岡県　伊豆市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</si>
  <si>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</si>
  <si>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</si>
  <si>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</si>
  <si>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</si>
  <si>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</si>
  <si>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</si>
  <si>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</si>
  <si>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</si>
  <si>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</si>
  <si>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</si>
  <si>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</si>
  <si>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当該事業の処理区はそれぞれ処理場を有する5処理区となっており、面整備は全て完了済み。H22年度の借入以来、新規の借入れが無いため、企業債残高は減少傾向。現在、当該処理区の内1処理区（加殿処理区）の公共下水道編入に向けて作業を行っている。
①の収益的収支比率はH27に比べ増加しているが、これは支払利息の減少、一般会計繰入金の増加が主な要因である。⑦施設利用率や⑧水洗化率は比較的高い割合となっているが、⑤の経費回収率は類似団体の平均値を大きく下回っている。また、総収益の内訳は、使用料約26％、一般会計繰入金約74％となっている。適正な使用料の確保が喫緊の課題となっていることから、H29年度に使用料改定のための審議会を開催し、H30年度から約27％の使用料値上げを行うこととなった。
④の企業債残高対事業規模比率はH27、28年度分は一般会計繰入金を反映させたため当該値が0となっている。</t>
    <rPh sb="146" eb="148">
      <t>シハライ</t>
    </rPh>
    <rPh sb="148" eb="150">
      <t>リソク</t>
    </rPh>
    <rPh sb="191" eb="193">
      <t>ワリアイ</t>
    </rPh>
    <rPh sb="209" eb="211">
      <t>ルイジ</t>
    </rPh>
    <rPh sb="211" eb="213">
      <t>ダンタイ</t>
    </rPh>
    <rPh sb="214" eb="217">
      <t>ヘイキンチ</t>
    </rPh>
    <rPh sb="218" eb="219">
      <t>オオ</t>
    </rPh>
    <rPh sb="221" eb="223">
      <t>シタマワ</t>
    </rPh>
    <phoneticPr fontId="4"/>
  </si>
  <si>
    <t>接続率は高いものの、人口減少により有収水量の低下が見込まれる。経費回収率は依然として低いが、H30年度から使用料金の改定を行うことになり、一定の改善が見込まれる。
また、今後、ストックマネジメント計画を策定し、計画的に施設・管渠の更新を行っていく必要がある。</t>
    <rPh sb="0" eb="2">
      <t>セツゾク</t>
    </rPh>
    <rPh sb="2" eb="3">
      <t>リツ</t>
    </rPh>
    <rPh sb="4" eb="5">
      <t>タカ</t>
    </rPh>
    <rPh sb="10" eb="12">
      <t>ジンコウ</t>
    </rPh>
    <rPh sb="12" eb="14">
      <t>ゲンショウ</t>
    </rPh>
    <rPh sb="22" eb="24">
      <t>テイカ</t>
    </rPh>
    <phoneticPr fontId="4"/>
  </si>
  <si>
    <t>管路の更新については、不具合があればその都度対応しているという状況。
最も古い管渠で供用開始後28年経過している。
管渠のカメラ調査を実施しており、傷み等が確認された場合は修繕を行っている。
H28は特環事業区域内の修繕を行ったため、③管渠改善率は0となっている。</t>
    <rPh sb="118" eb="120">
      <t>カンキョ</t>
    </rPh>
    <rPh sb="120" eb="122">
      <t>カイゼン</t>
    </rPh>
    <rPh sb="122" eb="123">
      <t>リツ</t>
    </rPh>
    <phoneticPr fontId="4"/>
  </si>
  <si>
    <t>非設置</t>
    <rPh sb="0" eb="3">
      <t>ヒセッチ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</si>
</sst>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0.16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58944"/>
        <c:axId val="9346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58944"/>
        <c:axId val="93462528"/>
      </c:lineChart>
      <c:dateAx>
        <c:axId val="93058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2528"/>
        <c:crosses val="autoZero"/>
        <c:auto val="1"/>
        <c:lblOffset val="100"/>
        <c:baseTimeUnit val="years"/>
      </c:dateAx>
      <c:valAx>
        <c:axId val="9346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058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74.239999999999995</c:v>
                </c:pt>
                <c:pt idx="1">
                  <c:v>74.73</c:v>
                </c:pt>
                <c:pt idx="2">
                  <c:v>60.58</c:v>
                </c:pt>
                <c:pt idx="3">
                  <c:v>61.33</c:v>
                </c:pt>
                <c:pt idx="4">
                  <c:v>64.97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82176"/>
        <c:axId val="96113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82176"/>
        <c:axId val="96113024"/>
      </c:lineChart>
      <c:dateAx>
        <c:axId val="96082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113024"/>
        <c:crosses val="autoZero"/>
        <c:auto val="1"/>
        <c:lblOffset val="100"/>
        <c:baseTimeUnit val="years"/>
      </c:dateAx>
      <c:valAx>
        <c:axId val="96113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082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93.48</c:v>
                </c:pt>
                <c:pt idx="1">
                  <c:v>93.82</c:v>
                </c:pt>
                <c:pt idx="2">
                  <c:v>93.91</c:v>
                </c:pt>
                <c:pt idx="3">
                  <c:v>94.44</c:v>
                </c:pt>
                <c:pt idx="4">
                  <c:v>94.61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35040"/>
        <c:axId val="9613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35040"/>
        <c:axId val="96137216"/>
      </c:lineChart>
      <c:dateAx>
        <c:axId val="9613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137216"/>
        <c:crosses val="autoZero"/>
        <c:auto val="1"/>
        <c:lblOffset val="100"/>
        <c:baseTimeUnit val="years"/>
      </c:dateAx>
      <c:valAx>
        <c:axId val="9613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13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64.73</c:v>
                </c:pt>
                <c:pt idx="1">
                  <c:v>63.43</c:v>
                </c:pt>
                <c:pt idx="2">
                  <c:v>91.88</c:v>
                </c:pt>
                <c:pt idx="3">
                  <c:v>78.88</c:v>
                </c:pt>
                <c:pt idx="4">
                  <c:v>89.62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9696"/>
        <c:axId val="93490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9696"/>
        <c:axId val="93490560"/>
      </c:lineChart>
      <c:dateAx>
        <c:axId val="9346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90560"/>
        <c:crosses val="autoZero"/>
        <c:auto val="1"/>
        <c:lblOffset val="100"/>
        <c:baseTimeUnit val="years"/>
      </c:dateAx>
      <c:valAx>
        <c:axId val="93490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469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37408"/>
        <c:axId val="9353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37408"/>
        <c:axId val="93539328"/>
      </c:lineChart>
      <c:dateAx>
        <c:axId val="93537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39328"/>
        <c:crosses val="autoZero"/>
        <c:auto val="1"/>
        <c:lblOffset val="100"/>
        <c:baseTimeUnit val="years"/>
      </c:dateAx>
      <c:valAx>
        <c:axId val="9353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537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73888"/>
        <c:axId val="93575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73888"/>
        <c:axId val="93575808"/>
      </c:lineChart>
      <c:dateAx>
        <c:axId val="9357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75808"/>
        <c:crosses val="autoZero"/>
        <c:auto val="1"/>
        <c:lblOffset val="100"/>
        <c:baseTimeUnit val="years"/>
      </c:dateAx>
      <c:valAx>
        <c:axId val="93575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573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84480"/>
        <c:axId val="9368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4480"/>
        <c:axId val="93686400"/>
      </c:lineChart>
      <c:dateAx>
        <c:axId val="93684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686400"/>
        <c:crosses val="autoZero"/>
        <c:auto val="1"/>
        <c:lblOffset val="100"/>
        <c:baseTimeUnit val="years"/>
      </c:dateAx>
      <c:valAx>
        <c:axId val="9368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684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31072"/>
        <c:axId val="93737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31072"/>
        <c:axId val="93737344"/>
      </c:lineChart>
      <c:dateAx>
        <c:axId val="93731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7344"/>
        <c:crosses val="autoZero"/>
        <c:auto val="1"/>
        <c:lblOffset val="100"/>
        <c:baseTimeUnit val="years"/>
      </c:dateAx>
      <c:valAx>
        <c:axId val="93737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731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694.32</c:v>
                </c:pt>
                <c:pt idx="1">
                  <c:v>646.52</c:v>
                </c:pt>
                <c:pt idx="2">
                  <c:v>601.98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59360"/>
        <c:axId val="9376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59360"/>
        <c:axId val="93769728"/>
      </c:lineChart>
      <c:dateAx>
        <c:axId val="937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69728"/>
        <c:crosses val="autoZero"/>
        <c:auto val="1"/>
        <c:lblOffset val="100"/>
        <c:baseTimeUnit val="years"/>
      </c:dateAx>
      <c:valAx>
        <c:axId val="9376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7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36.75</c:v>
                </c:pt>
                <c:pt idx="1">
                  <c:v>35.68</c:v>
                </c:pt>
                <c:pt idx="2">
                  <c:v>33.43</c:v>
                </c:pt>
                <c:pt idx="3">
                  <c:v>31.76</c:v>
                </c:pt>
                <c:pt idx="4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19968"/>
        <c:axId val="9602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19968"/>
        <c:axId val="96021888"/>
      </c:lineChart>
      <c:dateAx>
        <c:axId val="9601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21888"/>
        <c:crosses val="autoZero"/>
        <c:auto val="1"/>
        <c:lblOffset val="100"/>
        <c:baseTimeUnit val="years"/>
      </c:dateAx>
      <c:valAx>
        <c:axId val="9602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01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271.67</c:v>
                </c:pt>
                <c:pt idx="1">
                  <c:v>276.92</c:v>
                </c:pt>
                <c:pt idx="2">
                  <c:v>300.39999999999998</c:v>
                </c:pt>
                <c:pt idx="3">
                  <c:v>318.27</c:v>
                </c:pt>
                <c:pt idx="4">
                  <c:v>295.81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49792"/>
        <c:axId val="9606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49792"/>
        <c:axId val="96068352"/>
      </c:lineChart>
      <c:dateAx>
        <c:axId val="96049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68352"/>
        <c:crosses val="autoZero"/>
        <c:auto val="1"/>
        <c:lblOffset val="100"/>
        <c:baseTimeUnit val="years"/>
      </c:dateAx>
      <c:valAx>
        <c:axId val="96068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049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7" zoomScaleNormal="100" workbookViewId="0">
      <selection activeCell="AD9" sqref="AD9:AJ9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静岡県　伊豆市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">
        <v>125</v>
      </c>
      <c r="AE8" s="49"/>
      <c r="AF8" s="49"/>
      <c r="AG8" s="49"/>
      <c r="AH8" s="49"/>
      <c r="AI8" s="49"/>
      <c r="AJ8" s="49"/>
      <c r="AK8" s="4"/>
      <c r="AL8" s="50">
        <f>データ!S6</f>
        <v>31842</v>
      </c>
      <c r="AM8" s="50"/>
      <c r="AN8" s="50"/>
      <c r="AO8" s="50"/>
      <c r="AP8" s="50"/>
      <c r="AQ8" s="50"/>
      <c r="AR8" s="50"/>
      <c r="AS8" s="50"/>
      <c r="AT8" s="45">
        <f>データ!T6</f>
        <v>363.97</v>
      </c>
      <c r="AU8" s="45"/>
      <c r="AV8" s="45"/>
      <c r="AW8" s="45"/>
      <c r="AX8" s="45"/>
      <c r="AY8" s="45"/>
      <c r="AZ8" s="45"/>
      <c r="BA8" s="45"/>
      <c r="BB8" s="45">
        <f>データ!U6</f>
        <v>87.49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7.75</v>
      </c>
      <c r="Q10" s="45"/>
      <c r="R10" s="45"/>
      <c r="S10" s="45"/>
      <c r="T10" s="45"/>
      <c r="U10" s="45"/>
      <c r="V10" s="45"/>
      <c r="W10" s="45">
        <f>データ!Q6</f>
        <v>79.12</v>
      </c>
      <c r="X10" s="45"/>
      <c r="Y10" s="45"/>
      <c r="Z10" s="45"/>
      <c r="AA10" s="45"/>
      <c r="AB10" s="45"/>
      <c r="AC10" s="45"/>
      <c r="AD10" s="50">
        <f>データ!R6</f>
        <v>2106</v>
      </c>
      <c r="AE10" s="50"/>
      <c r="AF10" s="50"/>
      <c r="AG10" s="50"/>
      <c r="AH10" s="50"/>
      <c r="AI10" s="50"/>
      <c r="AJ10" s="50"/>
      <c r="AK10" s="2"/>
      <c r="AL10" s="50">
        <f>データ!V6</f>
        <v>2450</v>
      </c>
      <c r="AM10" s="50"/>
      <c r="AN10" s="50"/>
      <c r="AO10" s="50"/>
      <c r="AP10" s="50"/>
      <c r="AQ10" s="50"/>
      <c r="AR10" s="50"/>
      <c r="AS10" s="50"/>
      <c r="AT10" s="45">
        <f>データ!W6</f>
        <v>1.39</v>
      </c>
      <c r="AU10" s="45"/>
      <c r="AV10" s="45"/>
      <c r="AW10" s="45"/>
      <c r="AX10" s="45"/>
      <c r="AY10" s="45"/>
      <c r="AZ10" s="45"/>
      <c r="BA10" s="45"/>
      <c r="BB10" s="45">
        <f>データ!X6</f>
        <v>1762.59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122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124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55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222224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静岡県　伊豆市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7.75</v>
      </c>
      <c r="Q6" s="34">
        <f t="shared" si="3"/>
        <v>79.12</v>
      </c>
      <c r="R6" s="34">
        <f t="shared" si="3"/>
        <v>2106</v>
      </c>
      <c r="S6" s="34">
        <f t="shared" si="3"/>
        <v>31842</v>
      </c>
      <c r="T6" s="34">
        <f t="shared" si="3"/>
        <v>363.97</v>
      </c>
      <c r="U6" s="34">
        <f t="shared" si="3"/>
        <v>87.49</v>
      </c>
      <c r="V6" s="34">
        <f t="shared" si="3"/>
        <v>2450</v>
      </c>
      <c r="W6" s="34">
        <f t="shared" si="3"/>
        <v>1.39</v>
      </c>
      <c r="X6" s="34">
        <f t="shared" si="3"/>
        <v>1762.59</v>
      </c>
      <c r="Y6" s="35">
        <f>IF(Y7="",NA(),Y7)</f>
        <v>64.73</v>
      </c>
      <c r="Z6" s="35">
        <f t="shared" ref="Z6:AH6" si="4">IF(Z7="",NA(),Z7)</f>
        <v>63.43</v>
      </c>
      <c r="AA6" s="35">
        <f t="shared" si="4"/>
        <v>91.88</v>
      </c>
      <c r="AB6" s="35">
        <f t="shared" si="4"/>
        <v>78.88</v>
      </c>
      <c r="AC6" s="35">
        <f t="shared" si="4"/>
        <v>89.62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694.32</v>
      </c>
      <c r="BG6" s="35">
        <f t="shared" ref="BG6:BO6" si="7">IF(BG7="",NA(),BG7)</f>
        <v>646.52</v>
      </c>
      <c r="BH6" s="35">
        <f t="shared" si="7"/>
        <v>601.98</v>
      </c>
      <c r="BI6" s="34">
        <f t="shared" si="7"/>
        <v>0</v>
      </c>
      <c r="BJ6" s="34">
        <f t="shared" si="7"/>
        <v>0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36.75</v>
      </c>
      <c r="BR6" s="35">
        <f t="shared" ref="BR6:BZ6" si="8">IF(BR7="",NA(),BR7)</f>
        <v>35.68</v>
      </c>
      <c r="BS6" s="35">
        <f t="shared" si="8"/>
        <v>33.43</v>
      </c>
      <c r="BT6" s="35">
        <f t="shared" si="8"/>
        <v>31.76</v>
      </c>
      <c r="BU6" s="35">
        <f t="shared" si="8"/>
        <v>36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271.67</v>
      </c>
      <c r="CC6" s="35">
        <f t="shared" ref="CC6:CK6" si="9">IF(CC7="",NA(),CC7)</f>
        <v>276.92</v>
      </c>
      <c r="CD6" s="35">
        <f t="shared" si="9"/>
        <v>300.39999999999998</v>
      </c>
      <c r="CE6" s="35">
        <f t="shared" si="9"/>
        <v>318.27</v>
      </c>
      <c r="CF6" s="35">
        <f t="shared" si="9"/>
        <v>295.81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74.239999999999995</v>
      </c>
      <c r="CN6" s="35">
        <f t="shared" ref="CN6:CV6" si="10">IF(CN7="",NA(),CN7)</f>
        <v>74.73</v>
      </c>
      <c r="CO6" s="35">
        <f t="shared" si="10"/>
        <v>60.58</v>
      </c>
      <c r="CP6" s="35">
        <f t="shared" si="10"/>
        <v>61.33</v>
      </c>
      <c r="CQ6" s="35">
        <f t="shared" si="10"/>
        <v>64.97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93.48</v>
      </c>
      <c r="CY6" s="35">
        <f t="shared" ref="CY6:DG6" si="11">IF(CY7="",NA(),CY7)</f>
        <v>93.82</v>
      </c>
      <c r="CZ6" s="35">
        <f t="shared" si="11"/>
        <v>93.91</v>
      </c>
      <c r="DA6" s="35">
        <f t="shared" si="11"/>
        <v>94.44</v>
      </c>
      <c r="DB6" s="35">
        <f t="shared" si="11"/>
        <v>94.61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5">
        <f t="shared" si="14"/>
        <v>0.16</v>
      </c>
      <c r="EI6" s="34">
        <f t="shared" si="14"/>
        <v>0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222224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7.75</v>
      </c>
      <c r="Q7" s="38">
        <v>79.12</v>
      </c>
      <c r="R7" s="38">
        <v>2106</v>
      </c>
      <c r="S7" s="38">
        <v>31842</v>
      </c>
      <c r="T7" s="38">
        <v>363.97</v>
      </c>
      <c r="U7" s="38">
        <v>87.49</v>
      </c>
      <c r="V7" s="38">
        <v>2450</v>
      </c>
      <c r="W7" s="38">
        <v>1.39</v>
      </c>
      <c r="X7" s="38">
        <v>1762.59</v>
      </c>
      <c r="Y7" s="38">
        <v>64.73</v>
      </c>
      <c r="Z7" s="38">
        <v>63.43</v>
      </c>
      <c r="AA7" s="38">
        <v>91.88</v>
      </c>
      <c r="AB7" s="38">
        <v>78.88</v>
      </c>
      <c r="AC7" s="38">
        <v>89.62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694.32</v>
      </c>
      <c r="BG7" s="38">
        <v>646.52</v>
      </c>
      <c r="BH7" s="38">
        <v>601.98</v>
      </c>
      <c r="BI7" s="38">
        <v>0</v>
      </c>
      <c r="BJ7" s="38">
        <v>0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36.75</v>
      </c>
      <c r="BR7" s="38">
        <v>35.68</v>
      </c>
      <c r="BS7" s="38">
        <v>33.43</v>
      </c>
      <c r="BT7" s="38">
        <v>31.76</v>
      </c>
      <c r="BU7" s="38">
        <v>36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271.67</v>
      </c>
      <c r="CC7" s="38">
        <v>276.92</v>
      </c>
      <c r="CD7" s="38">
        <v>300.39999999999998</v>
      </c>
      <c r="CE7" s="38">
        <v>318.27</v>
      </c>
      <c r="CF7" s="38">
        <v>295.81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74.239999999999995</v>
      </c>
      <c r="CN7" s="38">
        <v>74.73</v>
      </c>
      <c r="CO7" s="38">
        <v>60.58</v>
      </c>
      <c r="CP7" s="38">
        <v>61.33</v>
      </c>
      <c r="CQ7" s="38">
        <v>64.97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93.48</v>
      </c>
      <c r="CY7" s="38">
        <v>93.82</v>
      </c>
      <c r="CZ7" s="38">
        <v>93.91</v>
      </c>
      <c r="DA7" s="38">
        <v>94.44</v>
      </c>
      <c r="DB7" s="38">
        <v>94.61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0.16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2018-02-14T12:19:08Z</cp:lastPrinted>
  <dcterms:created xsi:type="dcterms:W3CDTF">2017-12-25T02:29:49Z</dcterms:created>
  <dcterms:modified xsi:type="dcterms:W3CDTF">2018-02-14T12:19:10Z</dcterms:modified>
  <cp:category/>
</cp:coreProperties>
</file>