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財政課（国・県）通知\H29\H30.2.1Fwd （216〆切）【依頼】平成28年度決算「経営比較分析表」の分析等について\"/>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W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<sst xmlns="http://schemas.openxmlformats.org/spreadsheetml/2006/main" count="232" uniqueCount="120">
  <si>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</si>
  <si>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</si>
  <si>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</si>
  <si>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</si>
  <si>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</si>
  <si>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</si>
  <si>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</si>
  <si>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</si>
  <si>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</si>
  <si>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</si>
  <si>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</si>
  <si>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</si>
  <si>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</si>
  <si>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</si>
  <si>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</si>
  <si>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</si>
  <si>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</si>
  <si>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</si>
  <si>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</si>
  <si>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</si>
  <si>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</si>
  <si>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</si>
  <si>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</si>
  <si>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</si>
  <si>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</si>
  <si>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</si>
  <si>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</si>
  <si>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</si>
  <si>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</si>
  <si>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</si>
  <si>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</si>
  <si>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</si>
  <si>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</si>
  <si>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</si>
  <si>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</si>
  <si>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</si>
  <si>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</si>
  <si>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</si>
  <si>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</si>
  <si>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</si>
  <si>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</si>
  <si>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</si>
  <si>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</si>
  <si>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</si>
  <si>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</si>
  <si>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</si>
  <si>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</si>
  <si>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</si>
  <si>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</si>
  <si>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</si>
  <si>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</si>
  <si>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</si>
  <si>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</si>
  <si>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</si>
  <si>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</si>
  <si>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</si>
  <si>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</si>
  <si>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</si>
  <si>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</si>
  <si>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</si>
  <si>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</si>
  <si>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</si>
  <si>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</si>
  <si>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</si>
  <si>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</si>
  <si>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</si>
  <si>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</si>
  <si>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</si>
  <si>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</si>
  <si>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</si>
  <si>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</si>
  <si>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</si>
  <si>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</si>
  <si>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</si>
  <si>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</si>
  <si>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</si>
  <si>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</si>
  <si>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</si>
  <si>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</si>
  <si>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</si>
  <si>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</si>
  <si>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</si>
  <si>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</si>
  <si>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</si>
  <si>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</si>
  <si>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</si>
  <si>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</si>
  <si>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</si>
  <si>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</si>
  <si>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</si>
  <si>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</si>
  <si>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</si>
  <si>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</si>
  <si>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</si>
  <si>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</si>
  <si>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</si>
  <si>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</si>
  <si>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</si>
  <si>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</si>
  <si>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</si>
  <si>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</si>
  <si>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</si>
  <si>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</si>
  <si>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</si>
  <si>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</si>
  <si>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湖西市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</si>
  <si>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</si>
  <si>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</si>
  <si>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</si>
  <si>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</si>
  <si>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</si>
  <si>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</si>
  <si>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</si>
  <si>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</si>
  <si>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</si>
  <si>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</si>
  <si>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・経営の健全性については、①経常収支比率（％）から⑥給水原価（円）までの各指標について、類似団体平均値と比較しても非常に良好な値となっており、健全な経営を維持しているものと判断する。
・一方、経営の効率性については、⑦施設利用率（％）が類似団体平均値を下回っているため、今後の施設更新では、将来の使用見込水量を適切に算定した上で、施設能力の適正化を進め、施設の効率性を高めていくことが必要である。
・なお、⑧有収率（％）は類似団体平均値と比較しても非常に良好な値となっているが、可能な限り100％に近づけるよう引き続き対策を講じていくこととする。
</t>
    <phoneticPr fontId="4"/>
  </si>
  <si>
    <t xml:space="preserve">
・②管路経年化率（％）をみると、計画的に管路の更新を図っているため、法定耐用年数を超過した管路はない状況ではあるが、優先度・重要度の高い更新が必要な区間については、今後も計画的に管路更新を進めていくこととしている。
・③管路更新率（％）については、類似団体平均値と比較しても非常に良好な値となっているが、この状態を維持できるよう今後も適正に管路更新を継続していく。</t>
    <phoneticPr fontId="4"/>
  </si>
  <si>
    <t xml:space="preserve">
現在、経営状況は前述のとおり健全な状態にあると言えるが、今後は人口減少傾向等の影響により収益増加があまり見込めない状況にあることや、施設の更新時期の一斉到来に対処する必要があることから、平成28年度に策定したアセットマネジメントの結果を今後策定する「経営戦略」に反映させることで健全な経営が継続できるように一層の経営改善に取り組んでいく。</t>
    <rPh sb="84" eb="86">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</si>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</sst>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1.49</c:v>
                </c:pt>
                <c:pt idx="1">
                  <c:v>1.26</c:v>
                </c:pt>
                <c:pt idx="2">
                  <c:v>1.02</c:v>
                </c:pt>
                <c:pt idx="3">
                  <c:v>1.24</c:v>
                </c:pt>
                <c:pt idx="4">
                  <c:v>1.1599999999999999</c:v>
                </c:pt>
              </c:numCache>
            </c:numRef>
          </c:val>
        </c:ser>
        <c:dLbls>
          <c:showLegendKey val="0"/>
          <c:showVal val="0"/>
          <c:showCatName val="0"/>
          <c:showSerName val="0"/>
          <c:showPercent val="0"/>
          <c:showBubbleSize val="0"/>
        </c:dLbls>
        <c:gapWidth val="150"/>
        <c:axId val="150767960"/>
        <c:axId val="15076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150767960"/>
        <c:axId val="150768344"/>
      </c:lineChart>
      <c:dateAx>
        <c:axId val="150767960"/>
        <c:scaling>
          <c:orientation val="minMax"/>
        </c:scaling>
        <c:delete val="1"/>
        <c:axPos val="b"/>
        <c:numFmt formatCode="ge" sourceLinked="1"/>
        <c:majorTickMark val="none"/>
        <c:minorTickMark val="none"/>
        <c:tickLblPos val="none"/>
        <c:crossAx val="150768344"/>
        <c:crosses val="autoZero"/>
        <c:auto val="1"/>
        <c:lblOffset val="100"/>
        <c:baseTimeUnit val="years"/>
      </c:dateAx>
      <c:valAx>
        <c:axId val="15076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6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58.4</c:v>
                </c:pt>
                <c:pt idx="1">
                  <c:v>55.81</c:v>
                </c:pt>
                <c:pt idx="2">
                  <c:v>55.4</c:v>
                </c:pt>
                <c:pt idx="3">
                  <c:v>54.77</c:v>
                </c:pt>
                <c:pt idx="4">
                  <c:v>53.35</c:v>
                </c:pt>
              </c:numCache>
            </c:numRef>
          </c:val>
        </c:ser>
        <c:dLbls>
          <c:showLegendKey val="0"/>
          <c:showVal val="0"/>
          <c:showCatName val="0"/>
          <c:showSerName val="0"/>
          <c:showPercent val="0"/>
          <c:showBubbleSize val="0"/>
        </c:dLbls>
        <c:gapWidth val="150"/>
        <c:axId val="230321936"/>
        <c:axId val="230322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230321936"/>
        <c:axId val="230322328"/>
      </c:lineChart>
      <c:dateAx>
        <c:axId val="230321936"/>
        <c:scaling>
          <c:orientation val="minMax"/>
        </c:scaling>
        <c:delete val="1"/>
        <c:axPos val="b"/>
        <c:numFmt formatCode="ge" sourceLinked="1"/>
        <c:majorTickMark val="none"/>
        <c:minorTickMark val="none"/>
        <c:tickLblPos val="none"/>
        <c:crossAx val="230322328"/>
        <c:crosses val="autoZero"/>
        <c:auto val="1"/>
        <c:lblOffset val="100"/>
        <c:baseTimeUnit val="years"/>
      </c:dateAx>
      <c:valAx>
        <c:axId val="23032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2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91.1</c:v>
                </c:pt>
                <c:pt idx="1">
                  <c:v>91.16</c:v>
                </c:pt>
                <c:pt idx="2">
                  <c:v>89.26</c:v>
                </c:pt>
                <c:pt idx="3">
                  <c:v>89.96</c:v>
                </c:pt>
                <c:pt idx="4">
                  <c:v>91.95</c:v>
                </c:pt>
              </c:numCache>
            </c:numRef>
          </c:val>
        </c:ser>
        <c:dLbls>
          <c:showLegendKey val="0"/>
          <c:showVal val="0"/>
          <c:showCatName val="0"/>
          <c:showSerName val="0"/>
          <c:showPercent val="0"/>
          <c:showBubbleSize val="0"/>
        </c:dLbls>
        <c:gapWidth val="150"/>
        <c:axId val="230323504"/>
        <c:axId val="230323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230323504"/>
        <c:axId val="230323896"/>
      </c:lineChart>
      <c:dateAx>
        <c:axId val="230323504"/>
        <c:scaling>
          <c:orientation val="minMax"/>
        </c:scaling>
        <c:delete val="1"/>
        <c:axPos val="b"/>
        <c:numFmt formatCode="ge" sourceLinked="1"/>
        <c:majorTickMark val="none"/>
        <c:minorTickMark val="none"/>
        <c:tickLblPos val="none"/>
        <c:crossAx val="230323896"/>
        <c:crosses val="autoZero"/>
        <c:auto val="1"/>
        <c:lblOffset val="100"/>
        <c:baseTimeUnit val="years"/>
      </c:dateAx>
      <c:valAx>
        <c:axId val="23032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2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115.36</c:v>
                </c:pt>
                <c:pt idx="1">
                  <c:v>110.57</c:v>
                </c:pt>
                <c:pt idx="2">
                  <c:v>114.64</c:v>
                </c:pt>
                <c:pt idx="3">
                  <c:v>114.1</c:v>
                </c:pt>
                <c:pt idx="4">
                  <c:v>116.29</c:v>
                </c:pt>
              </c:numCache>
            </c:numRef>
          </c:val>
        </c:ser>
        <c:dLbls>
          <c:showLegendKey val="0"/>
          <c:showVal val="0"/>
          <c:showCatName val="0"/>
          <c:showSerName val="0"/>
          <c:showPercent val="0"/>
          <c:showBubbleSize val="0"/>
        </c:dLbls>
        <c:gapWidth val="150"/>
        <c:axId val="230043792"/>
        <c:axId val="23005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230043792"/>
        <c:axId val="230050320"/>
      </c:lineChart>
      <c:dateAx>
        <c:axId val="230043792"/>
        <c:scaling>
          <c:orientation val="minMax"/>
        </c:scaling>
        <c:delete val="1"/>
        <c:axPos val="b"/>
        <c:numFmt formatCode="ge" sourceLinked="1"/>
        <c:majorTickMark val="none"/>
        <c:minorTickMark val="none"/>
        <c:tickLblPos val="none"/>
        <c:crossAx val="230050320"/>
        <c:crosses val="autoZero"/>
        <c:auto val="1"/>
        <c:lblOffset val="100"/>
        <c:baseTimeUnit val="years"/>
      </c:dateAx>
      <c:valAx>
        <c:axId val="230050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04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38.82</c:v>
                </c:pt>
                <c:pt idx="1">
                  <c:v>39.96</c:v>
                </c:pt>
                <c:pt idx="2">
                  <c:v>42.31</c:v>
                </c:pt>
                <c:pt idx="3">
                  <c:v>43.81</c:v>
                </c:pt>
                <c:pt idx="4">
                  <c:v>45.32</c:v>
                </c:pt>
              </c:numCache>
            </c:numRef>
          </c:val>
        </c:ser>
        <c:dLbls>
          <c:showLegendKey val="0"/>
          <c:showVal val="0"/>
          <c:showCatName val="0"/>
          <c:showSerName val="0"/>
          <c:showPercent val="0"/>
          <c:showBubbleSize val="0"/>
        </c:dLbls>
        <c:gapWidth val="150"/>
        <c:axId val="229796072"/>
        <c:axId val="22979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229796072"/>
        <c:axId val="229798504"/>
      </c:lineChart>
      <c:dateAx>
        <c:axId val="229796072"/>
        <c:scaling>
          <c:orientation val="minMax"/>
        </c:scaling>
        <c:delete val="1"/>
        <c:axPos val="b"/>
        <c:numFmt formatCode="ge" sourceLinked="1"/>
        <c:majorTickMark val="none"/>
        <c:minorTickMark val="none"/>
        <c:tickLblPos val="none"/>
        <c:crossAx val="229798504"/>
        <c:crosses val="autoZero"/>
        <c:auto val="1"/>
        <c:lblOffset val="100"/>
        <c:baseTimeUnit val="years"/>
      </c:dateAx>
      <c:valAx>
        <c:axId val="22979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79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0.02</c:v>
                </c:pt>
                <c:pt idx="1">
                  <c:v>0.02</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29847952"/>
        <c:axId val="22986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229847952"/>
        <c:axId val="229868848"/>
      </c:lineChart>
      <c:dateAx>
        <c:axId val="229847952"/>
        <c:scaling>
          <c:orientation val="minMax"/>
        </c:scaling>
        <c:delete val="1"/>
        <c:axPos val="b"/>
        <c:numFmt formatCode="ge" sourceLinked="1"/>
        <c:majorTickMark val="none"/>
        <c:minorTickMark val="none"/>
        <c:tickLblPos val="none"/>
        <c:crossAx val="229868848"/>
        <c:crosses val="autoZero"/>
        <c:auto val="1"/>
        <c:lblOffset val="100"/>
        <c:baseTimeUnit val="years"/>
      </c:dateAx>
      <c:valAx>
        <c:axId val="22986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4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7942896"/>
        <c:axId val="227943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227942896"/>
        <c:axId val="227943288"/>
      </c:lineChart>
      <c:dateAx>
        <c:axId val="227942896"/>
        <c:scaling>
          <c:orientation val="minMax"/>
        </c:scaling>
        <c:delete val="1"/>
        <c:axPos val="b"/>
        <c:numFmt formatCode="ge" sourceLinked="1"/>
        <c:majorTickMark val="none"/>
        <c:minorTickMark val="none"/>
        <c:tickLblPos val="none"/>
        <c:crossAx val="227943288"/>
        <c:crosses val="autoZero"/>
        <c:auto val="1"/>
        <c:lblOffset val="100"/>
        <c:baseTimeUnit val="years"/>
      </c:dateAx>
      <c:valAx>
        <c:axId val="227943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794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1675.06</c:v>
                </c:pt>
                <c:pt idx="1">
                  <c:v>1495.76</c:v>
                </c:pt>
                <c:pt idx="2">
                  <c:v>331.44</c:v>
                </c:pt>
                <c:pt idx="3">
                  <c:v>443.07</c:v>
                </c:pt>
                <c:pt idx="4">
                  <c:v>541.32000000000005</c:v>
                </c:pt>
              </c:numCache>
            </c:numRef>
          </c:val>
        </c:ser>
        <c:dLbls>
          <c:showLegendKey val="0"/>
          <c:showVal val="0"/>
          <c:showCatName val="0"/>
          <c:showSerName val="0"/>
          <c:showPercent val="0"/>
          <c:showBubbleSize val="0"/>
        </c:dLbls>
        <c:gapWidth val="150"/>
        <c:axId val="227944856"/>
        <c:axId val="230008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227944856"/>
        <c:axId val="230008552"/>
      </c:lineChart>
      <c:dateAx>
        <c:axId val="227944856"/>
        <c:scaling>
          <c:orientation val="minMax"/>
        </c:scaling>
        <c:delete val="1"/>
        <c:axPos val="b"/>
        <c:numFmt formatCode="ge" sourceLinked="1"/>
        <c:majorTickMark val="none"/>
        <c:minorTickMark val="none"/>
        <c:tickLblPos val="none"/>
        <c:crossAx val="230008552"/>
        <c:crosses val="autoZero"/>
        <c:auto val="1"/>
        <c:lblOffset val="100"/>
        <c:baseTimeUnit val="years"/>
      </c:dateAx>
      <c:valAx>
        <c:axId val="230008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794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142.07</c:v>
                </c:pt>
                <c:pt idx="1">
                  <c:v>131.72</c:v>
                </c:pt>
                <c:pt idx="2">
                  <c:v>121.24</c:v>
                </c:pt>
                <c:pt idx="3">
                  <c:v>107.56</c:v>
                </c:pt>
                <c:pt idx="4">
                  <c:v>93.92</c:v>
                </c:pt>
              </c:numCache>
            </c:numRef>
          </c:val>
        </c:ser>
        <c:dLbls>
          <c:showLegendKey val="0"/>
          <c:showVal val="0"/>
          <c:showCatName val="0"/>
          <c:showSerName val="0"/>
          <c:showPercent val="0"/>
          <c:showBubbleSize val="0"/>
        </c:dLbls>
        <c:gapWidth val="150"/>
        <c:axId val="230009728"/>
        <c:axId val="230010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230009728"/>
        <c:axId val="230010120"/>
      </c:lineChart>
      <c:dateAx>
        <c:axId val="230009728"/>
        <c:scaling>
          <c:orientation val="minMax"/>
        </c:scaling>
        <c:delete val="1"/>
        <c:axPos val="b"/>
        <c:numFmt formatCode="ge" sourceLinked="1"/>
        <c:majorTickMark val="none"/>
        <c:minorTickMark val="none"/>
        <c:tickLblPos val="none"/>
        <c:crossAx val="230010120"/>
        <c:crosses val="autoZero"/>
        <c:auto val="1"/>
        <c:lblOffset val="100"/>
        <c:baseTimeUnit val="years"/>
      </c:dateAx>
      <c:valAx>
        <c:axId val="230010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00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114.8</c:v>
                </c:pt>
                <c:pt idx="1">
                  <c:v>108.54</c:v>
                </c:pt>
                <c:pt idx="2">
                  <c:v>113.17</c:v>
                </c:pt>
                <c:pt idx="3">
                  <c:v>112.35</c:v>
                </c:pt>
                <c:pt idx="4">
                  <c:v>114.4</c:v>
                </c:pt>
              </c:numCache>
            </c:numRef>
          </c:val>
        </c:ser>
        <c:dLbls>
          <c:showLegendKey val="0"/>
          <c:showVal val="0"/>
          <c:showCatName val="0"/>
          <c:showSerName val="0"/>
          <c:showPercent val="0"/>
          <c:showBubbleSize val="0"/>
        </c:dLbls>
        <c:gapWidth val="150"/>
        <c:axId val="227944464"/>
        <c:axId val="22794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227944464"/>
        <c:axId val="227942112"/>
      </c:lineChart>
      <c:dateAx>
        <c:axId val="227944464"/>
        <c:scaling>
          <c:orientation val="minMax"/>
        </c:scaling>
        <c:delete val="1"/>
        <c:axPos val="b"/>
        <c:numFmt formatCode="ge" sourceLinked="1"/>
        <c:majorTickMark val="none"/>
        <c:minorTickMark val="none"/>
        <c:tickLblPos val="none"/>
        <c:crossAx val="227942112"/>
        <c:crosses val="autoZero"/>
        <c:auto val="1"/>
        <c:lblOffset val="100"/>
        <c:baseTimeUnit val="years"/>
      </c:dateAx>
      <c:valAx>
        <c:axId val="22794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4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148.36000000000001</c:v>
                </c:pt>
                <c:pt idx="1">
                  <c:v>154.75</c:v>
                </c:pt>
                <c:pt idx="2">
                  <c:v>146.84</c:v>
                </c:pt>
                <c:pt idx="3">
                  <c:v>145.9</c:v>
                </c:pt>
                <c:pt idx="4">
                  <c:v>140.99</c:v>
                </c:pt>
              </c:numCache>
            </c:numRef>
          </c:val>
        </c:ser>
        <c:dLbls>
          <c:showLegendKey val="0"/>
          <c:showVal val="0"/>
          <c:showCatName val="0"/>
          <c:showSerName val="0"/>
          <c:showPercent val="0"/>
          <c:showBubbleSize val="0"/>
        </c:dLbls>
        <c:gapWidth val="150"/>
        <c:axId val="227941720"/>
        <c:axId val="23001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227941720"/>
        <c:axId val="230011296"/>
      </c:lineChart>
      <c:dateAx>
        <c:axId val="227941720"/>
        <c:scaling>
          <c:orientation val="minMax"/>
        </c:scaling>
        <c:delete val="1"/>
        <c:axPos val="b"/>
        <c:numFmt formatCode="ge" sourceLinked="1"/>
        <c:majorTickMark val="none"/>
        <c:minorTickMark val="none"/>
        <c:tickLblPos val="none"/>
        <c:crossAx val="230011296"/>
        <c:crosses val="autoZero"/>
        <c:auto val="1"/>
        <c:lblOffset val="100"/>
        <c:baseTimeUnit val="years"/>
      </c:dateAx>
      <c:valAx>
        <c:axId val="2300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4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 zoomScaleNormal="10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静岡県　湖西市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119</v>
      </c>
      <c r="AE8" s="84"/>
      <c r="AF8" s="84"/>
      <c r="AG8" s="84"/>
      <c r="AH8" s="84"/>
      <c r="AI8" s="84"/>
      <c r="AJ8" s="84"/>
      <c r="AK8" s="5"/>
      <c r="AL8" s="71">
        <f>データ!$R$6</f>
        <v>60363</v>
      </c>
      <c r="AM8" s="71"/>
      <c r="AN8" s="71"/>
      <c r="AO8" s="71"/>
      <c r="AP8" s="71"/>
      <c r="AQ8" s="71"/>
      <c r="AR8" s="71"/>
      <c r="AS8" s="71"/>
      <c r="AT8" s="67">
        <f>データ!$S$6</f>
        <v>86.56</v>
      </c>
      <c r="AU8" s="68"/>
      <c r="AV8" s="68"/>
      <c r="AW8" s="68"/>
      <c r="AX8" s="68"/>
      <c r="AY8" s="68"/>
      <c r="AZ8" s="68"/>
      <c r="BA8" s="68"/>
      <c r="BB8" s="70">
        <f>データ!$T$6</f>
        <v>697.35</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90.08</v>
      </c>
      <c r="J10" s="68"/>
      <c r="K10" s="68"/>
      <c r="L10" s="68"/>
      <c r="M10" s="68"/>
      <c r="N10" s="68"/>
      <c r="O10" s="69"/>
      <c r="P10" s="70">
        <f>データ!$P$6</f>
        <v>99.61</v>
      </c>
      <c r="Q10" s="70"/>
      <c r="R10" s="70"/>
      <c r="S10" s="70"/>
      <c r="T10" s="70"/>
      <c r="U10" s="70"/>
      <c r="V10" s="70"/>
      <c r="W10" s="71">
        <f>データ!$Q$6</f>
        <v>2700</v>
      </c>
      <c r="X10" s="71"/>
      <c r="Y10" s="71"/>
      <c r="Z10" s="71"/>
      <c r="AA10" s="71"/>
      <c r="AB10" s="71"/>
      <c r="AC10" s="71"/>
      <c r="AD10" s="2"/>
      <c r="AE10" s="2"/>
      <c r="AF10" s="2"/>
      <c r="AG10" s="2"/>
      <c r="AH10" s="5"/>
      <c r="AI10" s="5"/>
      <c r="AJ10" s="5"/>
      <c r="AK10" s="5"/>
      <c r="AL10" s="71">
        <f>データ!$U$6</f>
        <v>60073</v>
      </c>
      <c r="AM10" s="71"/>
      <c r="AN10" s="71"/>
      <c r="AO10" s="71"/>
      <c r="AP10" s="71"/>
      <c r="AQ10" s="71"/>
      <c r="AR10" s="71"/>
      <c r="AS10" s="71"/>
      <c r="AT10" s="67">
        <f>データ!$V$6</f>
        <v>57.09</v>
      </c>
      <c r="AU10" s="68"/>
      <c r="AV10" s="68"/>
      <c r="AW10" s="68"/>
      <c r="AX10" s="68"/>
      <c r="AY10" s="68"/>
      <c r="AZ10" s="68"/>
      <c r="BA10" s="68"/>
      <c r="BB10" s="70">
        <f>データ!$W$6</f>
        <v>1052.25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222216</v>
      </c>
      <c r="D6" s="34">
        <f t="shared" si="3"/>
        <v>46</v>
      </c>
      <c r="E6" s="34">
        <f t="shared" si="3"/>
        <v>1</v>
      </c>
      <c r="F6" s="34">
        <f t="shared" si="3"/>
        <v>0</v>
      </c>
      <c r="G6" s="34">
        <f t="shared" si="3"/>
        <v>1</v>
      </c>
      <c r="H6" s="34" t="str">
        <f t="shared" si="3"/>
        <v>静岡県　湖西市</v>
      </c>
      <c r="I6" s="34" t="str">
        <f t="shared" si="3"/>
        <v>法適用</v>
      </c>
      <c r="J6" s="34" t="str">
        <f t="shared" si="3"/>
        <v>水道事業</v>
      </c>
      <c r="K6" s="34" t="str">
        <f t="shared" si="3"/>
        <v>末端給水事業</v>
      </c>
      <c r="L6" s="34" t="str">
        <f t="shared" si="3"/>
        <v>A4</v>
      </c>
      <c r="M6" s="34">
        <f t="shared" si="3"/>
        <v>0</v>
      </c>
      <c r="N6" s="35" t="str">
        <f t="shared" si="3"/>
        <v>-</v>
      </c>
      <c r="O6" s="35">
        <f t="shared" si="3"/>
        <v>90.08</v>
      </c>
      <c r="P6" s="35">
        <f t="shared" si="3"/>
        <v>99.61</v>
      </c>
      <c r="Q6" s="35">
        <f t="shared" si="3"/>
        <v>2700</v>
      </c>
      <c r="R6" s="35">
        <f t="shared" si="3"/>
        <v>60363</v>
      </c>
      <c r="S6" s="35">
        <f t="shared" si="3"/>
        <v>86.56</v>
      </c>
      <c r="T6" s="35">
        <f t="shared" si="3"/>
        <v>697.35</v>
      </c>
      <c r="U6" s="35">
        <f t="shared" si="3"/>
        <v>60073</v>
      </c>
      <c r="V6" s="35">
        <f t="shared" si="3"/>
        <v>57.09</v>
      </c>
      <c r="W6" s="35">
        <f t="shared" si="3"/>
        <v>1052.25</v>
      </c>
      <c r="X6" s="36">
        <f>IF(X7="",NA(),X7)</f>
        <v>115.36</v>
      </c>
      <c r="Y6" s="36">
        <f t="shared" ref="Y6:AG6" si="4">IF(Y7="",NA(),Y7)</f>
        <v>110.57</v>
      </c>
      <c r="Z6" s="36">
        <f t="shared" si="4"/>
        <v>114.64</v>
      </c>
      <c r="AA6" s="36">
        <f t="shared" si="4"/>
        <v>114.1</v>
      </c>
      <c r="AB6" s="36">
        <f t="shared" si="4"/>
        <v>116.29</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1675.06</v>
      </c>
      <c r="AU6" s="36">
        <f t="shared" ref="AU6:BC6" si="6">IF(AU7="",NA(),AU7)</f>
        <v>1495.76</v>
      </c>
      <c r="AV6" s="36">
        <f t="shared" si="6"/>
        <v>331.44</v>
      </c>
      <c r="AW6" s="36">
        <f t="shared" si="6"/>
        <v>443.07</v>
      </c>
      <c r="AX6" s="36">
        <f t="shared" si="6"/>
        <v>541.32000000000005</v>
      </c>
      <c r="AY6" s="36">
        <f t="shared" si="6"/>
        <v>701</v>
      </c>
      <c r="AZ6" s="36">
        <f t="shared" si="6"/>
        <v>739.59</v>
      </c>
      <c r="BA6" s="36">
        <f t="shared" si="6"/>
        <v>335.95</v>
      </c>
      <c r="BB6" s="36">
        <f t="shared" si="6"/>
        <v>346.59</v>
      </c>
      <c r="BC6" s="36">
        <f t="shared" si="6"/>
        <v>357.82</v>
      </c>
      <c r="BD6" s="35" t="str">
        <f>IF(BD7="","",IF(BD7="-","【-】","【"&amp;SUBSTITUTE(TEXT(BD7,"#,##0.00"),"-","△")&amp;"】"))</f>
        <v>【262.87】</v>
      </c>
      <c r="BE6" s="36">
        <f>IF(BE7="",NA(),BE7)</f>
        <v>142.07</v>
      </c>
      <c r="BF6" s="36">
        <f t="shared" ref="BF6:BN6" si="7">IF(BF7="",NA(),BF7)</f>
        <v>131.72</v>
      </c>
      <c r="BG6" s="36">
        <f t="shared" si="7"/>
        <v>121.24</v>
      </c>
      <c r="BH6" s="36">
        <f t="shared" si="7"/>
        <v>107.56</v>
      </c>
      <c r="BI6" s="36">
        <f t="shared" si="7"/>
        <v>93.92</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114.8</v>
      </c>
      <c r="BQ6" s="36">
        <f t="shared" ref="BQ6:BY6" si="8">IF(BQ7="",NA(),BQ7)</f>
        <v>108.54</v>
      </c>
      <c r="BR6" s="36">
        <f t="shared" si="8"/>
        <v>113.17</v>
      </c>
      <c r="BS6" s="36">
        <f t="shared" si="8"/>
        <v>112.35</v>
      </c>
      <c r="BT6" s="36">
        <f t="shared" si="8"/>
        <v>114.4</v>
      </c>
      <c r="BU6" s="36">
        <f t="shared" si="8"/>
        <v>100.27</v>
      </c>
      <c r="BV6" s="36">
        <f t="shared" si="8"/>
        <v>99.46</v>
      </c>
      <c r="BW6" s="36">
        <f t="shared" si="8"/>
        <v>105.21</v>
      </c>
      <c r="BX6" s="36">
        <f t="shared" si="8"/>
        <v>105.71</v>
      </c>
      <c r="BY6" s="36">
        <f t="shared" si="8"/>
        <v>106.01</v>
      </c>
      <c r="BZ6" s="35" t="str">
        <f>IF(BZ7="","",IF(BZ7="-","【-】","【"&amp;SUBSTITUTE(TEXT(BZ7,"#,##0.00"),"-","△")&amp;"】"))</f>
        <v>【105.59】</v>
      </c>
      <c r="CA6" s="36">
        <f>IF(CA7="",NA(),CA7)</f>
        <v>148.36000000000001</v>
      </c>
      <c r="CB6" s="36">
        <f t="shared" ref="CB6:CJ6" si="9">IF(CB7="",NA(),CB7)</f>
        <v>154.75</v>
      </c>
      <c r="CC6" s="36">
        <f t="shared" si="9"/>
        <v>146.84</v>
      </c>
      <c r="CD6" s="36">
        <f t="shared" si="9"/>
        <v>145.9</v>
      </c>
      <c r="CE6" s="36">
        <f t="shared" si="9"/>
        <v>140.99</v>
      </c>
      <c r="CF6" s="36">
        <f t="shared" si="9"/>
        <v>169.62</v>
      </c>
      <c r="CG6" s="36">
        <f t="shared" si="9"/>
        <v>171.78</v>
      </c>
      <c r="CH6" s="36">
        <f t="shared" si="9"/>
        <v>162.59</v>
      </c>
      <c r="CI6" s="36">
        <f t="shared" si="9"/>
        <v>162.15</v>
      </c>
      <c r="CJ6" s="36">
        <f t="shared" si="9"/>
        <v>162.24</v>
      </c>
      <c r="CK6" s="35" t="str">
        <f>IF(CK7="","",IF(CK7="-","【-】","【"&amp;SUBSTITUTE(TEXT(CK7,"#,##0.00"),"-","△")&amp;"】"))</f>
        <v>【163.27】</v>
      </c>
      <c r="CL6" s="36">
        <f>IF(CL7="",NA(),CL7)</f>
        <v>58.4</v>
      </c>
      <c r="CM6" s="36">
        <f t="shared" ref="CM6:CU6" si="10">IF(CM7="",NA(),CM7)</f>
        <v>55.81</v>
      </c>
      <c r="CN6" s="36">
        <f t="shared" si="10"/>
        <v>55.4</v>
      </c>
      <c r="CO6" s="36">
        <f t="shared" si="10"/>
        <v>54.77</v>
      </c>
      <c r="CP6" s="36">
        <f t="shared" si="10"/>
        <v>53.35</v>
      </c>
      <c r="CQ6" s="36">
        <f t="shared" si="10"/>
        <v>59.88</v>
      </c>
      <c r="CR6" s="36">
        <f t="shared" si="10"/>
        <v>59.68</v>
      </c>
      <c r="CS6" s="36">
        <f t="shared" si="10"/>
        <v>59.17</v>
      </c>
      <c r="CT6" s="36">
        <f t="shared" si="10"/>
        <v>59.34</v>
      </c>
      <c r="CU6" s="36">
        <f t="shared" si="10"/>
        <v>59.11</v>
      </c>
      <c r="CV6" s="35" t="str">
        <f>IF(CV7="","",IF(CV7="-","【-】","【"&amp;SUBSTITUTE(TEXT(CV7,"#,##0.00"),"-","△")&amp;"】"))</f>
        <v>【59.94】</v>
      </c>
      <c r="CW6" s="36">
        <f>IF(CW7="",NA(),CW7)</f>
        <v>91.1</v>
      </c>
      <c r="CX6" s="36">
        <f t="shared" ref="CX6:DF6" si="11">IF(CX7="",NA(),CX7)</f>
        <v>91.16</v>
      </c>
      <c r="CY6" s="36">
        <f t="shared" si="11"/>
        <v>89.26</v>
      </c>
      <c r="CZ6" s="36">
        <f t="shared" si="11"/>
        <v>89.96</v>
      </c>
      <c r="DA6" s="36">
        <f t="shared" si="11"/>
        <v>91.95</v>
      </c>
      <c r="DB6" s="36">
        <f t="shared" si="11"/>
        <v>87.65</v>
      </c>
      <c r="DC6" s="36">
        <f t="shared" si="11"/>
        <v>87.63</v>
      </c>
      <c r="DD6" s="36">
        <f t="shared" si="11"/>
        <v>87.6</v>
      </c>
      <c r="DE6" s="36">
        <f t="shared" si="11"/>
        <v>87.74</v>
      </c>
      <c r="DF6" s="36">
        <f t="shared" si="11"/>
        <v>87.91</v>
      </c>
      <c r="DG6" s="35" t="str">
        <f>IF(DG7="","",IF(DG7="-","【-】","【"&amp;SUBSTITUTE(TEXT(DG7,"#,##0.00"),"-","△")&amp;"】"))</f>
        <v>【90.22】</v>
      </c>
      <c r="DH6" s="36">
        <f>IF(DH7="",NA(),DH7)</f>
        <v>38.82</v>
      </c>
      <c r="DI6" s="36">
        <f t="shared" ref="DI6:DQ6" si="12">IF(DI7="",NA(),DI7)</f>
        <v>39.96</v>
      </c>
      <c r="DJ6" s="36">
        <f t="shared" si="12"/>
        <v>42.31</v>
      </c>
      <c r="DK6" s="36">
        <f t="shared" si="12"/>
        <v>43.81</v>
      </c>
      <c r="DL6" s="36">
        <f t="shared" si="12"/>
        <v>45.32</v>
      </c>
      <c r="DM6" s="36">
        <f t="shared" si="12"/>
        <v>38.69</v>
      </c>
      <c r="DN6" s="36">
        <f t="shared" si="12"/>
        <v>39.65</v>
      </c>
      <c r="DO6" s="36">
        <f t="shared" si="12"/>
        <v>45.25</v>
      </c>
      <c r="DP6" s="36">
        <f t="shared" si="12"/>
        <v>46.27</v>
      </c>
      <c r="DQ6" s="36">
        <f t="shared" si="12"/>
        <v>46.88</v>
      </c>
      <c r="DR6" s="35" t="str">
        <f>IF(DR7="","",IF(DR7="-","【-】","【"&amp;SUBSTITUTE(TEXT(DR7,"#,##0.00"),"-","△")&amp;"】"))</f>
        <v>【47.91】</v>
      </c>
      <c r="DS6" s="36">
        <f>IF(DS7="",NA(),DS7)</f>
        <v>0.02</v>
      </c>
      <c r="DT6" s="36">
        <f t="shared" ref="DT6:EB6" si="13">IF(DT7="",NA(),DT7)</f>
        <v>0.02</v>
      </c>
      <c r="DU6" s="35">
        <f t="shared" si="13"/>
        <v>0</v>
      </c>
      <c r="DV6" s="35">
        <f t="shared" si="13"/>
        <v>0</v>
      </c>
      <c r="DW6" s="35">
        <f t="shared" si="13"/>
        <v>0</v>
      </c>
      <c r="DX6" s="36">
        <f t="shared" si="13"/>
        <v>8.4</v>
      </c>
      <c r="DY6" s="36">
        <f t="shared" si="13"/>
        <v>9.7100000000000009</v>
      </c>
      <c r="DZ6" s="36">
        <f t="shared" si="13"/>
        <v>10.71</v>
      </c>
      <c r="EA6" s="36">
        <f t="shared" si="13"/>
        <v>10.93</v>
      </c>
      <c r="EB6" s="36">
        <f t="shared" si="13"/>
        <v>13.39</v>
      </c>
      <c r="EC6" s="35" t="str">
        <f>IF(EC7="","",IF(EC7="-","【-】","【"&amp;SUBSTITUTE(TEXT(EC7,"#,##0.00"),"-","△")&amp;"】"))</f>
        <v>【15.00】</v>
      </c>
      <c r="ED6" s="36">
        <f>IF(ED7="",NA(),ED7)</f>
        <v>1.49</v>
      </c>
      <c r="EE6" s="36">
        <f t="shared" ref="EE6:EM6" si="14">IF(EE7="",NA(),EE7)</f>
        <v>1.26</v>
      </c>
      <c r="EF6" s="36">
        <f t="shared" si="14"/>
        <v>1.02</v>
      </c>
      <c r="EG6" s="36">
        <f t="shared" si="14"/>
        <v>1.24</v>
      </c>
      <c r="EH6" s="36">
        <f t="shared" si="14"/>
        <v>1.1599999999999999</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222216</v>
      </c>
      <c r="D7" s="38">
        <v>46</v>
      </c>
      <c r="E7" s="38">
        <v>1</v>
      </c>
      <c r="F7" s="38">
        <v>0</v>
      </c>
      <c r="G7" s="38">
        <v>1</v>
      </c>
      <c r="H7" s="38" t="s">
        <v>105</v>
      </c>
      <c r="I7" s="38" t="s">
        <v>106</v>
      </c>
      <c r="J7" s="38" t="s">
        <v>107</v>
      </c>
      <c r="K7" s="38" t="s">
        <v>108</v>
      </c>
      <c r="L7" s="38" t="s">
        <v>109</v>
      </c>
      <c r="M7" s="38"/>
      <c r="N7" s="39" t="s">
        <v>110</v>
      </c>
      <c r="O7" s="39">
        <v>90.08</v>
      </c>
      <c r="P7" s="39">
        <v>99.61</v>
      </c>
      <c r="Q7" s="39">
        <v>2700</v>
      </c>
      <c r="R7" s="39">
        <v>60363</v>
      </c>
      <c r="S7" s="39">
        <v>86.56</v>
      </c>
      <c r="T7" s="39">
        <v>697.35</v>
      </c>
      <c r="U7" s="39">
        <v>60073</v>
      </c>
      <c r="V7" s="39">
        <v>57.09</v>
      </c>
      <c r="W7" s="39">
        <v>1052.25</v>
      </c>
      <c r="X7" s="39">
        <v>115.36</v>
      </c>
      <c r="Y7" s="39">
        <v>110.57</v>
      </c>
      <c r="Z7" s="39">
        <v>114.64</v>
      </c>
      <c r="AA7" s="39">
        <v>114.1</v>
      </c>
      <c r="AB7" s="39">
        <v>116.29</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1675.06</v>
      </c>
      <c r="AU7" s="39">
        <v>1495.76</v>
      </c>
      <c r="AV7" s="39">
        <v>331.44</v>
      </c>
      <c r="AW7" s="39">
        <v>443.07</v>
      </c>
      <c r="AX7" s="39">
        <v>541.32000000000005</v>
      </c>
      <c r="AY7" s="39">
        <v>701</v>
      </c>
      <c r="AZ7" s="39">
        <v>739.59</v>
      </c>
      <c r="BA7" s="39">
        <v>335.95</v>
      </c>
      <c r="BB7" s="39">
        <v>346.59</v>
      </c>
      <c r="BC7" s="39">
        <v>357.82</v>
      </c>
      <c r="BD7" s="39">
        <v>262.87</v>
      </c>
      <c r="BE7" s="39">
        <v>142.07</v>
      </c>
      <c r="BF7" s="39">
        <v>131.72</v>
      </c>
      <c r="BG7" s="39">
        <v>121.24</v>
      </c>
      <c r="BH7" s="39">
        <v>107.56</v>
      </c>
      <c r="BI7" s="39">
        <v>93.92</v>
      </c>
      <c r="BJ7" s="39">
        <v>330.99</v>
      </c>
      <c r="BK7" s="39">
        <v>324.08999999999997</v>
      </c>
      <c r="BL7" s="39">
        <v>319.82</v>
      </c>
      <c r="BM7" s="39">
        <v>312.02999999999997</v>
      </c>
      <c r="BN7" s="39">
        <v>307.45999999999998</v>
      </c>
      <c r="BO7" s="39">
        <v>270.87</v>
      </c>
      <c r="BP7" s="39">
        <v>114.8</v>
      </c>
      <c r="BQ7" s="39">
        <v>108.54</v>
      </c>
      <c r="BR7" s="39">
        <v>113.17</v>
      </c>
      <c r="BS7" s="39">
        <v>112.35</v>
      </c>
      <c r="BT7" s="39">
        <v>114.4</v>
      </c>
      <c r="BU7" s="39">
        <v>100.27</v>
      </c>
      <c r="BV7" s="39">
        <v>99.46</v>
      </c>
      <c r="BW7" s="39">
        <v>105.21</v>
      </c>
      <c r="BX7" s="39">
        <v>105.71</v>
      </c>
      <c r="BY7" s="39">
        <v>106.01</v>
      </c>
      <c r="BZ7" s="39">
        <v>105.59</v>
      </c>
      <c r="CA7" s="39">
        <v>148.36000000000001</v>
      </c>
      <c r="CB7" s="39">
        <v>154.75</v>
      </c>
      <c r="CC7" s="39">
        <v>146.84</v>
      </c>
      <c r="CD7" s="39">
        <v>145.9</v>
      </c>
      <c r="CE7" s="39">
        <v>140.99</v>
      </c>
      <c r="CF7" s="39">
        <v>169.62</v>
      </c>
      <c r="CG7" s="39">
        <v>171.78</v>
      </c>
      <c r="CH7" s="39">
        <v>162.59</v>
      </c>
      <c r="CI7" s="39">
        <v>162.15</v>
      </c>
      <c r="CJ7" s="39">
        <v>162.24</v>
      </c>
      <c r="CK7" s="39">
        <v>163.27000000000001</v>
      </c>
      <c r="CL7" s="39">
        <v>58.4</v>
      </c>
      <c r="CM7" s="39">
        <v>55.81</v>
      </c>
      <c r="CN7" s="39">
        <v>55.4</v>
      </c>
      <c r="CO7" s="39">
        <v>54.77</v>
      </c>
      <c r="CP7" s="39">
        <v>53.35</v>
      </c>
      <c r="CQ7" s="39">
        <v>59.88</v>
      </c>
      <c r="CR7" s="39">
        <v>59.68</v>
      </c>
      <c r="CS7" s="39">
        <v>59.17</v>
      </c>
      <c r="CT7" s="39">
        <v>59.34</v>
      </c>
      <c r="CU7" s="39">
        <v>59.11</v>
      </c>
      <c r="CV7" s="39">
        <v>59.94</v>
      </c>
      <c r="CW7" s="39">
        <v>91.1</v>
      </c>
      <c r="CX7" s="39">
        <v>91.16</v>
      </c>
      <c r="CY7" s="39">
        <v>89.26</v>
      </c>
      <c r="CZ7" s="39">
        <v>89.96</v>
      </c>
      <c r="DA7" s="39">
        <v>91.95</v>
      </c>
      <c r="DB7" s="39">
        <v>87.65</v>
      </c>
      <c r="DC7" s="39">
        <v>87.63</v>
      </c>
      <c r="DD7" s="39">
        <v>87.6</v>
      </c>
      <c r="DE7" s="39">
        <v>87.74</v>
      </c>
      <c r="DF7" s="39">
        <v>87.91</v>
      </c>
      <c r="DG7" s="39">
        <v>90.22</v>
      </c>
      <c r="DH7" s="39">
        <v>38.82</v>
      </c>
      <c r="DI7" s="39">
        <v>39.96</v>
      </c>
      <c r="DJ7" s="39">
        <v>42.31</v>
      </c>
      <c r="DK7" s="39">
        <v>43.81</v>
      </c>
      <c r="DL7" s="39">
        <v>45.32</v>
      </c>
      <c r="DM7" s="39">
        <v>38.69</v>
      </c>
      <c r="DN7" s="39">
        <v>39.65</v>
      </c>
      <c r="DO7" s="39">
        <v>45.25</v>
      </c>
      <c r="DP7" s="39">
        <v>46.27</v>
      </c>
      <c r="DQ7" s="39">
        <v>46.88</v>
      </c>
      <c r="DR7" s="39">
        <v>47.91</v>
      </c>
      <c r="DS7" s="39">
        <v>0.02</v>
      </c>
      <c r="DT7" s="39">
        <v>0.02</v>
      </c>
      <c r="DU7" s="39">
        <v>0</v>
      </c>
      <c r="DV7" s="39">
        <v>0</v>
      </c>
      <c r="DW7" s="39">
        <v>0</v>
      </c>
      <c r="DX7" s="39">
        <v>8.4</v>
      </c>
      <c r="DY7" s="39">
        <v>9.7100000000000009</v>
      </c>
      <c r="DZ7" s="39">
        <v>10.71</v>
      </c>
      <c r="EA7" s="39">
        <v>10.93</v>
      </c>
      <c r="EB7" s="39">
        <v>13.39</v>
      </c>
      <c r="EC7" s="39">
        <v>15</v>
      </c>
      <c r="ED7" s="39">
        <v>1.49</v>
      </c>
      <c r="EE7" s="39">
        <v>1.26</v>
      </c>
      <c r="EF7" s="39">
        <v>1.02</v>
      </c>
      <c r="EG7" s="39">
        <v>1.24</v>
      </c>
      <c r="EH7" s="39">
        <v>1.1599999999999999</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竹内　通晃</cp:lastModifiedBy>
  <cp:lastPrinted>2018-02-05T01:48:09Z</cp:lastPrinted>
  <dcterms:created xsi:type="dcterms:W3CDTF">2017-12-25T01:29:39Z</dcterms:created>
  <dcterms:modified xsi:type="dcterms:W3CDTF">2018-02-05T01:49:48Z</dcterms:modified>
  <cp:category/>
</cp:coreProperties>
</file>