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3236\Desktop\"/>
    </mc:Choice>
  </mc:AlternateContent>
  <workbookProtection workbookAlgorithmName="SHA-512" workbookHashValue="zgbWCeR20iPPal3EuQUewVClFMucyv0I4giTDDJ4bnWCqTv93i0/VlJNyK5dY5iU9lrkVgQfW7bYMJ6Is7F1aA==" workbookSaltValue="x9lsUPMu/HhtZOVi4MgunQ==" workbookSpinCount="100000" lockStructure="1"/>
  <bookViews>
    <workbookView xWindow="0" yWindow="0" windowWidth="20730" windowHeight="8070"/>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JV32" i="4" s="1"/>
  <c r="DP7" i="5"/>
  <c r="DO7" i="5"/>
  <c r="MA31" i="4" s="1"/>
  <c r="DN7" i="5"/>
  <c r="DM7" i="5"/>
  <c r="KO31" i="4" s="1"/>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HJ52" i="4" s="1"/>
  <c r="BI7" i="5"/>
  <c r="BH7" i="5"/>
  <c r="BG7" i="5"/>
  <c r="BF7" i="5"/>
  <c r="EL52" i="4" s="1"/>
  <c r="BD7" i="5"/>
  <c r="BC7" i="5"/>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AN31" i="4" s="1"/>
  <c r="Y7" i="5"/>
  <c r="U31" i="4" s="1"/>
  <c r="X7" i="5"/>
  <c r="W7" i="5"/>
  <c r="V7" i="5"/>
  <c r="HX10" i="4" s="1"/>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GQ52" i="4"/>
  <c r="FX52" i="4"/>
  <c r="FE52" i="4"/>
  <c r="BZ52" i="4"/>
  <c r="BG52" i="4"/>
  <c r="AN52" i="4"/>
  <c r="MA32" i="4"/>
  <c r="LH32" i="4"/>
  <c r="KO32" i="4"/>
  <c r="JC32" i="4"/>
  <c r="HJ32" i="4"/>
  <c r="GQ32" i="4"/>
  <c r="FX32" i="4"/>
  <c r="FE32" i="4"/>
  <c r="EL32" i="4"/>
  <c r="CS32" i="4"/>
  <c r="BG32" i="4"/>
  <c r="AN32" i="4"/>
  <c r="U32" i="4"/>
  <c r="LH31" i="4"/>
  <c r="JV31" i="4"/>
  <c r="JC31" i="4"/>
  <c r="HJ31" i="4"/>
  <c r="GQ31" i="4"/>
  <c r="FE31" i="4"/>
  <c r="EL31" i="4"/>
  <c r="BZ31" i="4"/>
  <c r="BG31" i="4"/>
  <c r="LJ10" i="4"/>
  <c r="JQ10" i="4"/>
  <c r="DU10" i="4"/>
  <c r="AQ10" i="4"/>
  <c r="B10" i="4"/>
  <c r="JQ8" i="4"/>
  <c r="HX8" i="4"/>
  <c r="DU8" i="4"/>
  <c r="CF8" i="4"/>
  <c r="AQ8" i="4"/>
  <c r="B8" i="4"/>
  <c r="MI76" i="4" l="1"/>
  <c r="HJ51" i="4"/>
  <c r="MA30" i="4"/>
  <c r="BZ76" i="4"/>
  <c r="IT76" i="4"/>
  <c r="CS51" i="4"/>
  <c r="HJ30" i="4"/>
  <c r="CS30" i="4"/>
  <c r="MA51" i="4"/>
  <c r="C11" i="5"/>
  <c r="D11" i="5"/>
  <c r="E11" i="5"/>
  <c r="B11" i="5"/>
  <c r="BK76" i="4" l="1"/>
  <c r="LH51" i="4"/>
  <c r="GQ30" i="4"/>
  <c r="BZ30" i="4"/>
  <c r="LT76" i="4"/>
  <c r="GQ51" i="4"/>
  <c r="LH30" i="4"/>
  <c r="IE76" i="4"/>
  <c r="BZ51" i="4"/>
  <c r="HP76" i="4"/>
  <c r="BG51" i="4"/>
  <c r="BG30" i="4"/>
  <c r="FX51" i="4"/>
  <c r="AV76" i="4"/>
  <c r="KO51" i="4"/>
  <c r="LE76" i="4"/>
  <c r="KO30" i="4"/>
  <c r="FX30" i="4"/>
  <c r="JV30" i="4"/>
  <c r="HA76" i="4"/>
  <c r="AN51" i="4"/>
  <c r="FE30" i="4"/>
  <c r="AG76" i="4"/>
  <c r="KP76" i="4"/>
  <c r="AN30" i="4"/>
  <c r="FE51" i="4"/>
  <c r="JV51" i="4"/>
  <c r="KA76" i="4"/>
  <c r="EL51" i="4"/>
  <c r="JC30" i="4"/>
  <c r="JC51" i="4"/>
  <c r="GL76" i="4"/>
  <c r="U51" i="4"/>
  <c r="EL30" i="4"/>
  <c r="U30" i="4"/>
  <c r="R76" i="4"/>
</calcChain>
</file>

<file path=xl/sharedStrings.xml><?xml version="1.0" encoding="utf-8"?>
<sst xmlns="http://schemas.openxmlformats.org/spreadsheetml/2006/main" count="288" uniqueCount="135">
  <si>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</si>
  <si>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</si>
  <si>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</si>
  <si>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</si>
  <si>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</si>
  <si>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</si>
  <si>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</si>
  <si>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</si>
  <si>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</si>
  <si>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</si>
  <si>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</si>
  <si>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</si>
  <si>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</si>
  <si>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</si>
  <si>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</si>
  <si>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</si>
  <si>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</si>
  <si>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</si>
  <si>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</si>
  <si>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</si>
  <si>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</si>
  <si>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</si>
  <si>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</si>
  <si>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</si>
  <si>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</si>
  <si>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</si>
  <si>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</si>
  <si>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</si>
  <si>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</si>
  <si>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</si>
  <si>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</si>
  <si>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</si>
  <si>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</si>
  <si>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</si>
  <si>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</si>
  <si>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</si>
  <si>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</si>
  <si>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</si>
  <si>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</si>
  <si>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</si>
  <si>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</si>
  <si>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</si>
  <si>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</si>
  <si>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</si>
  <si>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</si>
  <si>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</si>
  <si>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</si>
  <si>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</si>
  <si>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</si>
  <si>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</si>
  <si>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</si>
  <si>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</si>
  <si>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</si>
  <si>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</si>
  <si>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</si>
  <si>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</si>
  <si>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</si>
  <si>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</si>
  <si>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</si>
  <si>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</si>
  <si>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</si>
  <si>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</si>
  <si>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</si>
  <si>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</si>
  <si>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</si>
  <si>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</si>
  <si>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</si>
  <si>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</si>
  <si>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</si>
  <si>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</si>
  <si>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</si>
  <si>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</si>
  <si>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</si>
  <si>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</si>
  <si>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</si>
  <si>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</si>
  <si>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</si>
  <si>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</si>
  <si>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</si>
  <si>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</si>
  <si>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</si>
  <si>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</si>
  <si>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</si>
  <si>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</si>
  <si>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</si>
  <si>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</si>
  <si>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</si>
  <si>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</si>
  <si>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</si>
  <si>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</si>
  <si>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</si>
  <si>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</si>
  <si>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</si>
  <si>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</si>
  <si>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</si>
  <si>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</si>
  <si>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</si>
  <si>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</si>
  <si>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</si>
  <si>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</si>
  <si>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</si>
  <si>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</si>
  <si>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</si>
  <si>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</si>
  <si>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</si>
  <si>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</si>
  <si>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</si>
  <si>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</si>
  <si>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</si>
  <si>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</si>
  <si>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</si>
  <si>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</si>
  <si>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</si>
  <si>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静岡県　袋井市</t>
  </si>
  <si>
    <t>愛野駅前駐車場</t>
  </si>
  <si>
    <t>法非適用</t>
  </si>
  <si>
    <t>駐車場整備事業</t>
  </si>
  <si>
    <t>-</t>
  </si>
  <si>
    <t>Ａ３Ｂ１</t>
  </si>
  <si>
    <t>該当数値なし</t>
  </si>
  <si>
    <t>附置義務駐車施設</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</si>
  <si>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</si>
  <si>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</si>
  <si>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</si>
  <si>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</si>
  <si>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</si>
  <si>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</si>
  <si>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</si>
  <si>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</si>
  <si>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</si>
  <si>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</si>
  <si>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⑥、⑦、⑨　なし
⑧　設備投資については、計画内（中期経営計画）に無いことから０。
⑩　企業債は０。</t>
    <phoneticPr fontId="6"/>
  </si>
  <si>
    <t>　稼働率はもともと低い上、近隣に安価な駐車場が年々増加し、それにより利用者も年々減少している。
　今後は、需要に応じ事業規模を縮小するなどの検討を行っていく必要がある。</t>
    <rPh sb="1" eb="3">
      <t>カドウ</t>
    </rPh>
    <rPh sb="3" eb="4">
      <t>リツ</t>
    </rPh>
    <rPh sb="9" eb="10">
      <t>ヒク</t>
    </rPh>
    <rPh sb="11" eb="12">
      <t>ウエ</t>
    </rPh>
    <rPh sb="13" eb="15">
      <t>キンリン</t>
    </rPh>
    <rPh sb="16" eb="18">
      <t>アンカ</t>
    </rPh>
    <rPh sb="19" eb="21">
      <t>チュウシャ</t>
    </rPh>
    <rPh sb="21" eb="22">
      <t>バ</t>
    </rPh>
    <rPh sb="23" eb="25">
      <t>ネンネン</t>
    </rPh>
    <rPh sb="25" eb="27">
      <t>ゾウカ</t>
    </rPh>
    <rPh sb="34" eb="37">
      <t>リヨウシャ</t>
    </rPh>
    <rPh sb="38" eb="40">
      <t>ネンネン</t>
    </rPh>
    <rPh sb="40" eb="42">
      <t>ゲンショウ</t>
    </rPh>
    <rPh sb="49" eb="51">
      <t>コンゴ</t>
    </rPh>
    <rPh sb="53" eb="55">
      <t>ジュヨウ</t>
    </rPh>
    <rPh sb="56" eb="57">
      <t>オウ</t>
    </rPh>
    <rPh sb="58" eb="60">
      <t>ジギョウ</t>
    </rPh>
    <rPh sb="60" eb="62">
      <t>キボ</t>
    </rPh>
    <rPh sb="63" eb="65">
      <t>シュクショウ</t>
    </rPh>
    <rPh sb="70" eb="72">
      <t>ケントウ</t>
    </rPh>
    <rPh sb="73" eb="74">
      <t>オコナ</t>
    </rPh>
    <rPh sb="78" eb="80">
      <t>ヒツヨウ</t>
    </rPh>
    <phoneticPr fontId="6"/>
  </si>
  <si>
    <t>①単年度収支については、借地代などの費用負担が大きいため、平均値よりも低く、赤字であることから、経営改善に向けた取組が必要である。
②一般会計からの繰入金はない。
③一般会計からの補助はない。
④、⑤もともと数値が低い上、近隣に安価な駐車場が次々に増え、年々利用者が減少しているため数値が悪化している。平均値よりもだいぶ低いことから、経営改善に向けた取組が必要であると思われる。</t>
    <rPh sb="12" eb="14">
      <t>シャクチ</t>
    </rPh>
    <rPh sb="14" eb="15">
      <t>ダイ</t>
    </rPh>
    <rPh sb="18" eb="20">
      <t>ヒヨウ</t>
    </rPh>
    <rPh sb="20" eb="22">
      <t>フタン</t>
    </rPh>
    <rPh sb="23" eb="24">
      <t>オオ</t>
    </rPh>
    <rPh sb="29" eb="32">
      <t>ヘイキンチ</t>
    </rPh>
    <rPh sb="35" eb="36">
      <t>ヒク</t>
    </rPh>
    <rPh sb="38" eb="40">
      <t>アカジ</t>
    </rPh>
    <rPh sb="48" eb="50">
      <t>ケイエイ</t>
    </rPh>
    <rPh sb="50" eb="52">
      <t>カイゼン</t>
    </rPh>
    <rPh sb="53" eb="54">
      <t>ム</t>
    </rPh>
    <rPh sb="56" eb="58">
      <t>トリクミ</t>
    </rPh>
    <rPh sb="59" eb="61">
      <t>ヒツヨウ</t>
    </rPh>
    <rPh sb="104" eb="106">
      <t>スウチ</t>
    </rPh>
    <rPh sb="107" eb="108">
      <t>ヒク</t>
    </rPh>
    <rPh sb="109" eb="110">
      <t>ウエ</t>
    </rPh>
    <rPh sb="127" eb="129">
      <t>ネンネン</t>
    </rPh>
    <rPh sb="129" eb="132">
      <t>リヨウシャ</t>
    </rPh>
    <rPh sb="133" eb="135">
      <t>ゲンショウ</t>
    </rPh>
    <rPh sb="141" eb="143">
      <t>スウチ</t>
    </rPh>
    <rPh sb="144" eb="146">
      <t>アッカ</t>
    </rPh>
    <phoneticPr fontId="6"/>
  </si>
  <si>
    <t>　近隣に安価な駐車場が年々増加し、それにより、利用者も年々減少している。
　利用者増のため、市内にポスティングをおこなったり、回数券増量キャンペーンを実施したりしているが、当駐車場は、電気自動車の電気スタンドも整備していることや、満空情報などもＨＰにて提供していることなど、他の駐車場と異なること等ＰＲするなど、増収に努めたい。
　併せて、需要に応じ事業規模の縮小も今後検討していきたい。</t>
    <rPh sb="1" eb="3">
      <t>キンリン</t>
    </rPh>
    <rPh sb="4" eb="6">
      <t>アンカ</t>
    </rPh>
    <rPh sb="7" eb="9">
      <t>チュウシャ</t>
    </rPh>
    <rPh sb="9" eb="10">
      <t>バ</t>
    </rPh>
    <rPh sb="11" eb="13">
      <t>ネンネン</t>
    </rPh>
    <rPh sb="13" eb="15">
      <t>ゾウカ</t>
    </rPh>
    <rPh sb="23" eb="25">
      <t>リヨウ</t>
    </rPh>
    <rPh sb="25" eb="26">
      <t>シャ</t>
    </rPh>
    <rPh sb="27" eb="29">
      <t>ネンネン</t>
    </rPh>
    <rPh sb="29" eb="31">
      <t>ゲンショウ</t>
    </rPh>
    <rPh sb="38" eb="41">
      <t>リヨウシャ</t>
    </rPh>
    <rPh sb="41" eb="42">
      <t>ゾウ</t>
    </rPh>
    <rPh sb="46" eb="48">
      <t>シナイ</t>
    </rPh>
    <rPh sb="63" eb="66">
      <t>カイスウケン</t>
    </rPh>
    <rPh sb="66" eb="68">
      <t>ゾウリョウ</t>
    </rPh>
    <rPh sb="75" eb="77">
      <t>ジッシ</t>
    </rPh>
    <rPh sb="86" eb="87">
      <t>トウ</t>
    </rPh>
    <rPh sb="87" eb="89">
      <t>チュウシャ</t>
    </rPh>
    <rPh sb="89" eb="90">
      <t>バ</t>
    </rPh>
    <rPh sb="92" eb="94">
      <t>デンキ</t>
    </rPh>
    <rPh sb="94" eb="97">
      <t>ジドウシャ</t>
    </rPh>
    <rPh sb="98" eb="100">
      <t>デンキ</t>
    </rPh>
    <rPh sb="105" eb="107">
      <t>セイビ</t>
    </rPh>
    <rPh sb="166" eb="167">
      <t>アワ</t>
    </rPh>
    <rPh sb="170" eb="172">
      <t>ジュヨウ</t>
    </rPh>
    <rPh sb="173" eb="174">
      <t>オウ</t>
    </rPh>
    <rPh sb="175" eb="177">
      <t>ジギョウ</t>
    </rPh>
    <rPh sb="177" eb="179">
      <t>キボ</t>
    </rPh>
    <rPh sb="180" eb="182">
      <t>シュクショウ</t>
    </rPh>
    <rPh sb="183" eb="185">
      <t>コンゴ</t>
    </rPh>
    <rPh sb="185" eb="187">
      <t>ケントウ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</si>
</sst>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107.6</c:v>
                </c:pt>
                <c:pt idx="1">
                  <c:v>92.6</c:v>
                </c:pt>
                <c:pt idx="2">
                  <c:v>71.3</c:v>
                </c:pt>
                <c:pt idx="3">
                  <c:v>83.7</c:v>
                </c:pt>
                <c:pt idx="4">
                  <c:v>65.099999999999994</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80049664"/>
        <c:axId val="800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80049664"/>
        <c:axId val="80051584"/>
      </c:lineChart>
      <c:dateAx>
        <c:axId val="80049664"/>
        <c:scaling>
          <c:orientation val="minMax"/>
        </c:scaling>
        <c:delete val="1"/>
        <c:axPos val="b"/>
        <c:numFmt formatCode="ge" sourceLinked="1"/>
        <c:majorTickMark val="none"/>
        <c:minorTickMark val="none"/>
        <c:tickLblPos val="none"/>
        <c:crossAx val="80051584"/>
        <c:crosses val="autoZero"/>
        <c:auto val="1"/>
        <c:lblOffset val="100"/>
        <c:baseTimeUnit val="years"/>
      </c:dateAx>
      <c:valAx>
        <c:axId val="8005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04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0334720"/>
        <c:axId val="903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0334720"/>
        <c:axId val="90336640"/>
      </c:lineChart>
      <c:dateAx>
        <c:axId val="90334720"/>
        <c:scaling>
          <c:orientation val="minMax"/>
        </c:scaling>
        <c:delete val="1"/>
        <c:axPos val="b"/>
        <c:numFmt formatCode="ge" sourceLinked="1"/>
        <c:majorTickMark val="none"/>
        <c:minorTickMark val="none"/>
        <c:tickLblPos val="none"/>
        <c:crossAx val="90336640"/>
        <c:crosses val="autoZero"/>
        <c:auto val="1"/>
        <c:lblOffset val="100"/>
        <c:baseTimeUnit val="years"/>
      </c:dateAx>
      <c:valAx>
        <c:axId val="9033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33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0399872"/>
        <c:axId val="904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0399872"/>
        <c:axId val="90401792"/>
      </c:lineChart>
      <c:dateAx>
        <c:axId val="90399872"/>
        <c:scaling>
          <c:orientation val="minMax"/>
        </c:scaling>
        <c:delete val="1"/>
        <c:axPos val="b"/>
        <c:numFmt formatCode="ge" sourceLinked="1"/>
        <c:majorTickMark val="none"/>
        <c:minorTickMark val="none"/>
        <c:tickLblPos val="none"/>
        <c:crossAx val="90401792"/>
        <c:crosses val="autoZero"/>
        <c:auto val="1"/>
        <c:lblOffset val="100"/>
        <c:baseTimeUnit val="years"/>
      </c:dateAx>
      <c:valAx>
        <c:axId val="9040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39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1366144"/>
        <c:axId val="913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1366144"/>
        <c:axId val="91368064"/>
      </c:lineChart>
      <c:dateAx>
        <c:axId val="91366144"/>
        <c:scaling>
          <c:orientation val="minMax"/>
        </c:scaling>
        <c:delete val="1"/>
        <c:axPos val="b"/>
        <c:numFmt formatCode="ge" sourceLinked="1"/>
        <c:majorTickMark val="none"/>
        <c:minorTickMark val="none"/>
        <c:tickLblPos val="none"/>
        <c:crossAx val="91368064"/>
        <c:crosses val="autoZero"/>
        <c:auto val="1"/>
        <c:lblOffset val="100"/>
        <c:baseTimeUnit val="years"/>
      </c:dateAx>
      <c:valAx>
        <c:axId val="9136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36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1400064"/>
        <c:axId val="914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1400064"/>
        <c:axId val="91414528"/>
      </c:lineChart>
      <c:dateAx>
        <c:axId val="91400064"/>
        <c:scaling>
          <c:orientation val="minMax"/>
        </c:scaling>
        <c:delete val="1"/>
        <c:axPos val="b"/>
        <c:numFmt formatCode="ge" sourceLinked="1"/>
        <c:majorTickMark val="none"/>
        <c:minorTickMark val="none"/>
        <c:tickLblPos val="none"/>
        <c:crossAx val="91414528"/>
        <c:crosses val="autoZero"/>
        <c:auto val="1"/>
        <c:lblOffset val="100"/>
        <c:baseTimeUnit val="years"/>
      </c:dateAx>
      <c:valAx>
        <c:axId val="9141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40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2362240"/>
        <c:axId val="9236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2362240"/>
        <c:axId val="92364160"/>
      </c:lineChart>
      <c:dateAx>
        <c:axId val="92362240"/>
        <c:scaling>
          <c:orientation val="minMax"/>
        </c:scaling>
        <c:delete val="1"/>
        <c:axPos val="b"/>
        <c:numFmt formatCode="ge" sourceLinked="1"/>
        <c:majorTickMark val="none"/>
        <c:minorTickMark val="none"/>
        <c:tickLblPos val="none"/>
        <c:crossAx val="92364160"/>
        <c:crosses val="autoZero"/>
        <c:auto val="1"/>
        <c:lblOffset val="100"/>
        <c:baseTimeUnit val="years"/>
      </c:dateAx>
      <c:valAx>
        <c:axId val="92364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36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32.799999999999997</c:v>
                </c:pt>
                <c:pt idx="1">
                  <c:v>30.1</c:v>
                </c:pt>
                <c:pt idx="2">
                  <c:v>27.1</c:v>
                </c:pt>
                <c:pt idx="3">
                  <c:v>26.3</c:v>
                </c:pt>
                <c:pt idx="4">
                  <c:v>25.7</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2392832"/>
        <c:axId val="924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2392832"/>
        <c:axId val="92415488"/>
      </c:lineChart>
      <c:dateAx>
        <c:axId val="92392832"/>
        <c:scaling>
          <c:orientation val="minMax"/>
        </c:scaling>
        <c:delete val="1"/>
        <c:axPos val="b"/>
        <c:numFmt formatCode="ge" sourceLinked="1"/>
        <c:majorTickMark val="none"/>
        <c:minorTickMark val="none"/>
        <c:tickLblPos val="none"/>
        <c:crossAx val="92415488"/>
        <c:crosses val="autoZero"/>
        <c:auto val="1"/>
        <c:lblOffset val="100"/>
        <c:baseTimeUnit val="years"/>
      </c:dateAx>
      <c:valAx>
        <c:axId val="9241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39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0</c:v>
                </c:pt>
                <c:pt idx="1">
                  <c:v>-8</c:v>
                </c:pt>
                <c:pt idx="2">
                  <c:v>-40.200000000000003</c:v>
                </c:pt>
                <c:pt idx="3">
                  <c:v>-39.299999999999997</c:v>
                </c:pt>
                <c:pt idx="4">
                  <c:v>-53.6</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2462080"/>
        <c:axId val="9246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2462080"/>
        <c:axId val="92464256"/>
      </c:lineChart>
      <c:dateAx>
        <c:axId val="92462080"/>
        <c:scaling>
          <c:orientation val="minMax"/>
        </c:scaling>
        <c:delete val="1"/>
        <c:axPos val="b"/>
        <c:numFmt formatCode="ge" sourceLinked="1"/>
        <c:majorTickMark val="none"/>
        <c:minorTickMark val="none"/>
        <c:tickLblPos val="none"/>
        <c:crossAx val="92464256"/>
        <c:crosses val="autoZero"/>
        <c:auto val="1"/>
        <c:lblOffset val="100"/>
        <c:baseTimeUnit val="years"/>
      </c:dateAx>
      <c:valAx>
        <c:axId val="9246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46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4</c:v>
                </c:pt>
                <c:pt idx="1">
                  <c:v>-1126</c:v>
                </c:pt>
                <c:pt idx="2">
                  <c:v>-4810</c:v>
                </c:pt>
                <c:pt idx="3">
                  <c:v>-4395</c:v>
                </c:pt>
                <c:pt idx="4">
                  <c:v>-6299</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2559616"/>
        <c:axId val="9256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2559616"/>
        <c:axId val="92561792"/>
      </c:lineChart>
      <c:dateAx>
        <c:axId val="92559616"/>
        <c:scaling>
          <c:orientation val="minMax"/>
        </c:scaling>
        <c:delete val="1"/>
        <c:axPos val="b"/>
        <c:numFmt formatCode="ge" sourceLinked="1"/>
        <c:majorTickMark val="none"/>
        <c:minorTickMark val="none"/>
        <c:tickLblPos val="none"/>
        <c:crossAx val="92561792"/>
        <c:crosses val="autoZero"/>
        <c:auto val="1"/>
        <c:lblOffset val="100"/>
        <c:baseTimeUnit val="years"/>
      </c:dateAx>
      <c:valAx>
        <c:axId val="92561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55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W46" zoomScale="70" zoomScaleNormal="70" zoomScaleSheetLayoutView="70" workbookViewId="0">
      <selection activeCell="IP55" sqref="IP55:MV56"/>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静岡県袋井市　愛野駅前駐車場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7560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附置義務駐車施設</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266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t="str">
        <f>データ!W7</f>
        <v>-</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133</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107.6</v>
      </c>
      <c r="V31" s="111"/>
      <c r="W31" s="111"/>
      <c r="X31" s="111"/>
      <c r="Y31" s="111"/>
      <c r="Z31" s="111"/>
      <c r="AA31" s="111"/>
      <c r="AB31" s="111"/>
      <c r="AC31" s="111"/>
      <c r="AD31" s="111"/>
      <c r="AE31" s="111"/>
      <c r="AF31" s="111"/>
      <c r="AG31" s="111"/>
      <c r="AH31" s="111"/>
      <c r="AI31" s="111"/>
      <c r="AJ31" s="111"/>
      <c r="AK31" s="111"/>
      <c r="AL31" s="111"/>
      <c r="AM31" s="111"/>
      <c r="AN31" s="111">
        <f>データ!Z7</f>
        <v>92.6</v>
      </c>
      <c r="AO31" s="111"/>
      <c r="AP31" s="111"/>
      <c r="AQ31" s="111"/>
      <c r="AR31" s="111"/>
      <c r="AS31" s="111"/>
      <c r="AT31" s="111"/>
      <c r="AU31" s="111"/>
      <c r="AV31" s="111"/>
      <c r="AW31" s="111"/>
      <c r="AX31" s="111"/>
      <c r="AY31" s="111"/>
      <c r="AZ31" s="111"/>
      <c r="BA31" s="111"/>
      <c r="BB31" s="111"/>
      <c r="BC31" s="111"/>
      <c r="BD31" s="111"/>
      <c r="BE31" s="111"/>
      <c r="BF31" s="111"/>
      <c r="BG31" s="111">
        <f>データ!AA7</f>
        <v>71.3</v>
      </c>
      <c r="BH31" s="111"/>
      <c r="BI31" s="111"/>
      <c r="BJ31" s="111"/>
      <c r="BK31" s="111"/>
      <c r="BL31" s="111"/>
      <c r="BM31" s="111"/>
      <c r="BN31" s="111"/>
      <c r="BO31" s="111"/>
      <c r="BP31" s="111"/>
      <c r="BQ31" s="111"/>
      <c r="BR31" s="111"/>
      <c r="BS31" s="111"/>
      <c r="BT31" s="111"/>
      <c r="BU31" s="111"/>
      <c r="BV31" s="111"/>
      <c r="BW31" s="111"/>
      <c r="BX31" s="111"/>
      <c r="BY31" s="111"/>
      <c r="BZ31" s="111">
        <f>データ!AB7</f>
        <v>83.7</v>
      </c>
      <c r="CA31" s="111"/>
      <c r="CB31" s="111"/>
      <c r="CC31" s="111"/>
      <c r="CD31" s="111"/>
      <c r="CE31" s="111"/>
      <c r="CF31" s="111"/>
      <c r="CG31" s="111"/>
      <c r="CH31" s="111"/>
      <c r="CI31" s="111"/>
      <c r="CJ31" s="111"/>
      <c r="CK31" s="111"/>
      <c r="CL31" s="111"/>
      <c r="CM31" s="111"/>
      <c r="CN31" s="111"/>
      <c r="CO31" s="111"/>
      <c r="CP31" s="111"/>
      <c r="CQ31" s="111"/>
      <c r="CR31" s="111"/>
      <c r="CS31" s="111">
        <f>データ!AC7</f>
        <v>65.099999999999994</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32.799999999999997</v>
      </c>
      <c r="JD31" s="82"/>
      <c r="JE31" s="82"/>
      <c r="JF31" s="82"/>
      <c r="JG31" s="82"/>
      <c r="JH31" s="82"/>
      <c r="JI31" s="82"/>
      <c r="JJ31" s="82"/>
      <c r="JK31" s="82"/>
      <c r="JL31" s="82"/>
      <c r="JM31" s="82"/>
      <c r="JN31" s="82"/>
      <c r="JO31" s="82"/>
      <c r="JP31" s="82"/>
      <c r="JQ31" s="82"/>
      <c r="JR31" s="82"/>
      <c r="JS31" s="82"/>
      <c r="JT31" s="82"/>
      <c r="JU31" s="83"/>
      <c r="JV31" s="81">
        <f>データ!DL7</f>
        <v>30.1</v>
      </c>
      <c r="JW31" s="82"/>
      <c r="JX31" s="82"/>
      <c r="JY31" s="82"/>
      <c r="JZ31" s="82"/>
      <c r="KA31" s="82"/>
      <c r="KB31" s="82"/>
      <c r="KC31" s="82"/>
      <c r="KD31" s="82"/>
      <c r="KE31" s="82"/>
      <c r="KF31" s="82"/>
      <c r="KG31" s="82"/>
      <c r="KH31" s="82"/>
      <c r="KI31" s="82"/>
      <c r="KJ31" s="82"/>
      <c r="KK31" s="82"/>
      <c r="KL31" s="82"/>
      <c r="KM31" s="82"/>
      <c r="KN31" s="83"/>
      <c r="KO31" s="81">
        <f>データ!DM7</f>
        <v>27.1</v>
      </c>
      <c r="KP31" s="82"/>
      <c r="KQ31" s="82"/>
      <c r="KR31" s="82"/>
      <c r="KS31" s="82"/>
      <c r="KT31" s="82"/>
      <c r="KU31" s="82"/>
      <c r="KV31" s="82"/>
      <c r="KW31" s="82"/>
      <c r="KX31" s="82"/>
      <c r="KY31" s="82"/>
      <c r="KZ31" s="82"/>
      <c r="LA31" s="82"/>
      <c r="LB31" s="82"/>
      <c r="LC31" s="82"/>
      <c r="LD31" s="82"/>
      <c r="LE31" s="82"/>
      <c r="LF31" s="82"/>
      <c r="LG31" s="83"/>
      <c r="LH31" s="81">
        <f>データ!DN7</f>
        <v>26.3</v>
      </c>
      <c r="LI31" s="82"/>
      <c r="LJ31" s="82"/>
      <c r="LK31" s="82"/>
      <c r="LL31" s="82"/>
      <c r="LM31" s="82"/>
      <c r="LN31" s="82"/>
      <c r="LO31" s="82"/>
      <c r="LP31" s="82"/>
      <c r="LQ31" s="82"/>
      <c r="LR31" s="82"/>
      <c r="LS31" s="82"/>
      <c r="LT31" s="82"/>
      <c r="LU31" s="82"/>
      <c r="LV31" s="82"/>
      <c r="LW31" s="82"/>
      <c r="LX31" s="82"/>
      <c r="LY31" s="82"/>
      <c r="LZ31" s="83"/>
      <c r="MA31" s="81">
        <f>データ!DO7</f>
        <v>25.7</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132</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0</v>
      </c>
      <c r="EM52" s="111"/>
      <c r="EN52" s="111"/>
      <c r="EO52" s="111"/>
      <c r="EP52" s="111"/>
      <c r="EQ52" s="111"/>
      <c r="ER52" s="111"/>
      <c r="ES52" s="111"/>
      <c r="ET52" s="111"/>
      <c r="EU52" s="111"/>
      <c r="EV52" s="111"/>
      <c r="EW52" s="111"/>
      <c r="EX52" s="111"/>
      <c r="EY52" s="111"/>
      <c r="EZ52" s="111"/>
      <c r="FA52" s="111"/>
      <c r="FB52" s="111"/>
      <c r="FC52" s="111"/>
      <c r="FD52" s="111"/>
      <c r="FE52" s="111">
        <f>データ!BG7</f>
        <v>-8</v>
      </c>
      <c r="FF52" s="111"/>
      <c r="FG52" s="111"/>
      <c r="FH52" s="111"/>
      <c r="FI52" s="111"/>
      <c r="FJ52" s="111"/>
      <c r="FK52" s="111"/>
      <c r="FL52" s="111"/>
      <c r="FM52" s="111"/>
      <c r="FN52" s="111"/>
      <c r="FO52" s="111"/>
      <c r="FP52" s="111"/>
      <c r="FQ52" s="111"/>
      <c r="FR52" s="111"/>
      <c r="FS52" s="111"/>
      <c r="FT52" s="111"/>
      <c r="FU52" s="111"/>
      <c r="FV52" s="111"/>
      <c r="FW52" s="111"/>
      <c r="FX52" s="111">
        <f>データ!BH7</f>
        <v>-40.200000000000003</v>
      </c>
      <c r="FY52" s="111"/>
      <c r="FZ52" s="111"/>
      <c r="GA52" s="111"/>
      <c r="GB52" s="111"/>
      <c r="GC52" s="111"/>
      <c r="GD52" s="111"/>
      <c r="GE52" s="111"/>
      <c r="GF52" s="111"/>
      <c r="GG52" s="111"/>
      <c r="GH52" s="111"/>
      <c r="GI52" s="111"/>
      <c r="GJ52" s="111"/>
      <c r="GK52" s="111"/>
      <c r="GL52" s="111"/>
      <c r="GM52" s="111"/>
      <c r="GN52" s="111"/>
      <c r="GO52" s="111"/>
      <c r="GP52" s="111"/>
      <c r="GQ52" s="111">
        <f>データ!BI7</f>
        <v>-39.299999999999997</v>
      </c>
      <c r="GR52" s="111"/>
      <c r="GS52" s="111"/>
      <c r="GT52" s="111"/>
      <c r="GU52" s="111"/>
      <c r="GV52" s="111"/>
      <c r="GW52" s="111"/>
      <c r="GX52" s="111"/>
      <c r="GY52" s="111"/>
      <c r="GZ52" s="111"/>
      <c r="HA52" s="111"/>
      <c r="HB52" s="111"/>
      <c r="HC52" s="111"/>
      <c r="HD52" s="111"/>
      <c r="HE52" s="111"/>
      <c r="HF52" s="111"/>
      <c r="HG52" s="111"/>
      <c r="HH52" s="111"/>
      <c r="HI52" s="111"/>
      <c r="HJ52" s="111">
        <f>データ!BJ7</f>
        <v>-53.6</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4</v>
      </c>
      <c r="JD52" s="110"/>
      <c r="JE52" s="110"/>
      <c r="JF52" s="110"/>
      <c r="JG52" s="110"/>
      <c r="JH52" s="110"/>
      <c r="JI52" s="110"/>
      <c r="JJ52" s="110"/>
      <c r="JK52" s="110"/>
      <c r="JL52" s="110"/>
      <c r="JM52" s="110"/>
      <c r="JN52" s="110"/>
      <c r="JO52" s="110"/>
      <c r="JP52" s="110"/>
      <c r="JQ52" s="110"/>
      <c r="JR52" s="110"/>
      <c r="JS52" s="110"/>
      <c r="JT52" s="110"/>
      <c r="JU52" s="110"/>
      <c r="JV52" s="110">
        <f>データ!BR7</f>
        <v>-1126</v>
      </c>
      <c r="JW52" s="110"/>
      <c r="JX52" s="110"/>
      <c r="JY52" s="110"/>
      <c r="JZ52" s="110"/>
      <c r="KA52" s="110"/>
      <c r="KB52" s="110"/>
      <c r="KC52" s="110"/>
      <c r="KD52" s="110"/>
      <c r="KE52" s="110"/>
      <c r="KF52" s="110"/>
      <c r="KG52" s="110"/>
      <c r="KH52" s="110"/>
      <c r="KI52" s="110"/>
      <c r="KJ52" s="110"/>
      <c r="KK52" s="110"/>
      <c r="KL52" s="110"/>
      <c r="KM52" s="110"/>
      <c r="KN52" s="110"/>
      <c r="KO52" s="110">
        <f>データ!BS7</f>
        <v>-4810</v>
      </c>
      <c r="KP52" s="110"/>
      <c r="KQ52" s="110"/>
      <c r="KR52" s="110"/>
      <c r="KS52" s="110"/>
      <c r="KT52" s="110"/>
      <c r="KU52" s="110"/>
      <c r="KV52" s="110"/>
      <c r="KW52" s="110"/>
      <c r="KX52" s="110"/>
      <c r="KY52" s="110"/>
      <c r="KZ52" s="110"/>
      <c r="LA52" s="110"/>
      <c r="LB52" s="110"/>
      <c r="LC52" s="110"/>
      <c r="LD52" s="110"/>
      <c r="LE52" s="110"/>
      <c r="LF52" s="110"/>
      <c r="LG52" s="110"/>
      <c r="LH52" s="110">
        <f>データ!BT7</f>
        <v>-4395</v>
      </c>
      <c r="LI52" s="110"/>
      <c r="LJ52" s="110"/>
      <c r="LK52" s="110"/>
      <c r="LL52" s="110"/>
      <c r="LM52" s="110"/>
      <c r="LN52" s="110"/>
      <c r="LO52" s="110"/>
      <c r="LP52" s="110"/>
      <c r="LQ52" s="110"/>
      <c r="LR52" s="110"/>
      <c r="LS52" s="110"/>
      <c r="LT52" s="110"/>
      <c r="LU52" s="110"/>
      <c r="LV52" s="110"/>
      <c r="LW52" s="110"/>
      <c r="LX52" s="110"/>
      <c r="LY52" s="110"/>
      <c r="LZ52" s="110"/>
      <c r="MA52" s="110">
        <f>データ!BU7</f>
        <v>-6299</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t="str">
        <f>データ!CN7</f>
        <v>-</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js3p4FixJ/KCrT+RlUibQbCeoZYAiBxX6iwttwnkkdTOHoA1dHkORzZnkhIWqeFON0gg5I7X1a+sNUHv6qjBnA==" saltValue="hvQwO0q0mzEW1a3nL7/sN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222160</v>
      </c>
      <c r="D6" s="61">
        <f t="shared" si="1"/>
        <v>47</v>
      </c>
      <c r="E6" s="61">
        <f t="shared" si="1"/>
        <v>14</v>
      </c>
      <c r="F6" s="61">
        <f t="shared" si="1"/>
        <v>0</v>
      </c>
      <c r="G6" s="61">
        <f t="shared" si="1"/>
        <v>2</v>
      </c>
      <c r="H6" s="61" t="str">
        <f>SUBSTITUTE(H8,"　","")</f>
        <v>静岡県袋井市</v>
      </c>
      <c r="I6" s="61" t="str">
        <f t="shared" si="1"/>
        <v>愛野駅前駐車場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附置義務駐車施設</v>
      </c>
      <c r="Q6" s="63" t="str">
        <f t="shared" si="1"/>
        <v>広場式</v>
      </c>
      <c r="R6" s="64">
        <f t="shared" si="1"/>
        <v>15</v>
      </c>
      <c r="S6" s="63" t="str">
        <f t="shared" si="1"/>
        <v>駅</v>
      </c>
      <c r="T6" s="63" t="str">
        <f t="shared" si="1"/>
        <v>無</v>
      </c>
      <c r="U6" s="64">
        <f t="shared" si="1"/>
        <v>7560</v>
      </c>
      <c r="V6" s="64">
        <f t="shared" si="1"/>
        <v>266</v>
      </c>
      <c r="W6" s="64" t="str">
        <f t="shared" si="1"/>
        <v>-</v>
      </c>
      <c r="X6" s="63" t="str">
        <f t="shared" si="1"/>
        <v>代行制</v>
      </c>
      <c r="Y6" s="65">
        <f>IF(Y8="-",NA(),Y8)</f>
        <v>107.6</v>
      </c>
      <c r="Z6" s="65">
        <f t="shared" ref="Z6:AH6" si="2">IF(Z8="-",NA(),Z8)</f>
        <v>92.6</v>
      </c>
      <c r="AA6" s="65">
        <f t="shared" si="2"/>
        <v>71.3</v>
      </c>
      <c r="AB6" s="65">
        <f t="shared" si="2"/>
        <v>83.7</v>
      </c>
      <c r="AC6" s="65">
        <f t="shared" si="2"/>
        <v>65.099999999999994</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0</v>
      </c>
      <c r="BG6" s="65">
        <f t="shared" ref="BG6:BO6" si="5">IF(BG8="-",NA(),BG8)</f>
        <v>-8</v>
      </c>
      <c r="BH6" s="65">
        <f t="shared" si="5"/>
        <v>-40.200000000000003</v>
      </c>
      <c r="BI6" s="65">
        <f t="shared" si="5"/>
        <v>-39.299999999999997</v>
      </c>
      <c r="BJ6" s="65">
        <f t="shared" si="5"/>
        <v>-53.6</v>
      </c>
      <c r="BK6" s="65">
        <f t="shared" si="5"/>
        <v>51.9</v>
      </c>
      <c r="BL6" s="65">
        <f t="shared" si="5"/>
        <v>59.2</v>
      </c>
      <c r="BM6" s="65">
        <f t="shared" si="5"/>
        <v>64.5</v>
      </c>
      <c r="BN6" s="65">
        <f t="shared" si="5"/>
        <v>60</v>
      </c>
      <c r="BO6" s="65">
        <f t="shared" si="5"/>
        <v>52.8</v>
      </c>
      <c r="BP6" s="62" t="str">
        <f>IF(BP8="-","",IF(BP8="-","【-】","【"&amp;SUBSTITUTE(TEXT(BP8,"#,##0.0"),"-","△")&amp;"】"))</f>
        <v>【45.2】</v>
      </c>
      <c r="BQ6" s="66">
        <f>IF(BQ8="-",NA(),BQ8)</f>
        <v>4</v>
      </c>
      <c r="BR6" s="66">
        <f t="shared" ref="BR6:BZ6" si="6">IF(BR8="-",NA(),BR8)</f>
        <v>-1126</v>
      </c>
      <c r="BS6" s="66">
        <f t="shared" si="6"/>
        <v>-4810</v>
      </c>
      <c r="BT6" s="66">
        <f t="shared" si="6"/>
        <v>-4395</v>
      </c>
      <c r="BU6" s="66">
        <f t="shared" si="6"/>
        <v>-6299</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0</v>
      </c>
      <c r="CN6" s="64" t="str">
        <f t="shared" si="7"/>
        <v>-</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32.799999999999997</v>
      </c>
      <c r="DL6" s="65">
        <f t="shared" ref="DL6:DT6" si="9">IF(DL8="-",NA(),DL8)</f>
        <v>30.1</v>
      </c>
      <c r="DM6" s="65">
        <f t="shared" si="9"/>
        <v>27.1</v>
      </c>
      <c r="DN6" s="65">
        <f t="shared" si="9"/>
        <v>26.3</v>
      </c>
      <c r="DO6" s="65">
        <f t="shared" si="9"/>
        <v>25.7</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222160</v>
      </c>
      <c r="D7" s="61">
        <f t="shared" si="10"/>
        <v>47</v>
      </c>
      <c r="E7" s="61">
        <f t="shared" si="10"/>
        <v>14</v>
      </c>
      <c r="F7" s="61">
        <f t="shared" si="10"/>
        <v>0</v>
      </c>
      <c r="G7" s="61">
        <f t="shared" si="10"/>
        <v>2</v>
      </c>
      <c r="H7" s="61" t="str">
        <f t="shared" si="10"/>
        <v>静岡県　袋井市</v>
      </c>
      <c r="I7" s="61" t="str">
        <f t="shared" si="10"/>
        <v>愛野駅前駐車場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附置義務駐車施設</v>
      </c>
      <c r="Q7" s="63" t="str">
        <f t="shared" si="10"/>
        <v>広場式</v>
      </c>
      <c r="R7" s="64">
        <f t="shared" si="10"/>
        <v>15</v>
      </c>
      <c r="S7" s="63" t="str">
        <f t="shared" si="10"/>
        <v>駅</v>
      </c>
      <c r="T7" s="63" t="str">
        <f t="shared" si="10"/>
        <v>無</v>
      </c>
      <c r="U7" s="64">
        <f t="shared" si="10"/>
        <v>7560</v>
      </c>
      <c r="V7" s="64">
        <f t="shared" si="10"/>
        <v>266</v>
      </c>
      <c r="W7" s="64" t="str">
        <f t="shared" si="10"/>
        <v>-</v>
      </c>
      <c r="X7" s="63" t="str">
        <f t="shared" si="10"/>
        <v>代行制</v>
      </c>
      <c r="Y7" s="65">
        <f>Y8</f>
        <v>107.6</v>
      </c>
      <c r="Z7" s="65">
        <f t="shared" ref="Z7:AH7" si="11">Z8</f>
        <v>92.6</v>
      </c>
      <c r="AA7" s="65">
        <f t="shared" si="11"/>
        <v>71.3</v>
      </c>
      <c r="AB7" s="65">
        <f t="shared" si="11"/>
        <v>83.7</v>
      </c>
      <c r="AC7" s="65">
        <f t="shared" si="11"/>
        <v>65.099999999999994</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0</v>
      </c>
      <c r="BG7" s="65">
        <f t="shared" ref="BG7:BO7" si="14">BG8</f>
        <v>-8</v>
      </c>
      <c r="BH7" s="65">
        <f t="shared" si="14"/>
        <v>-40.200000000000003</v>
      </c>
      <c r="BI7" s="65">
        <f t="shared" si="14"/>
        <v>-39.299999999999997</v>
      </c>
      <c r="BJ7" s="65">
        <f t="shared" si="14"/>
        <v>-53.6</v>
      </c>
      <c r="BK7" s="65">
        <f t="shared" si="14"/>
        <v>51.9</v>
      </c>
      <c r="BL7" s="65">
        <f t="shared" si="14"/>
        <v>59.2</v>
      </c>
      <c r="BM7" s="65">
        <f t="shared" si="14"/>
        <v>64.5</v>
      </c>
      <c r="BN7" s="65">
        <f t="shared" si="14"/>
        <v>60</v>
      </c>
      <c r="BO7" s="65">
        <f t="shared" si="14"/>
        <v>52.8</v>
      </c>
      <c r="BP7" s="62"/>
      <c r="BQ7" s="66">
        <f>BQ8</f>
        <v>4</v>
      </c>
      <c r="BR7" s="66">
        <f t="shared" ref="BR7:BZ7" si="15">BR8</f>
        <v>-1126</v>
      </c>
      <c r="BS7" s="66">
        <f t="shared" si="15"/>
        <v>-4810</v>
      </c>
      <c r="BT7" s="66">
        <f t="shared" si="15"/>
        <v>-4395</v>
      </c>
      <c r="BU7" s="66">
        <f t="shared" si="15"/>
        <v>-6299</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32.799999999999997</v>
      </c>
      <c r="DL7" s="65">
        <f t="shared" ref="DL7:DT7" si="17">DL8</f>
        <v>30.1</v>
      </c>
      <c r="DM7" s="65">
        <f t="shared" si="17"/>
        <v>27.1</v>
      </c>
      <c r="DN7" s="65">
        <f t="shared" si="17"/>
        <v>26.3</v>
      </c>
      <c r="DO7" s="65">
        <f t="shared" si="17"/>
        <v>25.7</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222160</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15</v>
      </c>
      <c r="S8" s="70" t="s">
        <v>122</v>
      </c>
      <c r="T8" s="70" t="s">
        <v>123</v>
      </c>
      <c r="U8" s="71">
        <v>7560</v>
      </c>
      <c r="V8" s="71">
        <v>266</v>
      </c>
      <c r="W8" s="71" t="s">
        <v>117</v>
      </c>
      <c r="X8" s="70" t="s">
        <v>124</v>
      </c>
      <c r="Y8" s="72">
        <v>107.6</v>
      </c>
      <c r="Z8" s="72">
        <v>92.6</v>
      </c>
      <c r="AA8" s="72">
        <v>71.3</v>
      </c>
      <c r="AB8" s="72">
        <v>83.7</v>
      </c>
      <c r="AC8" s="72">
        <v>65.099999999999994</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0</v>
      </c>
      <c r="BG8" s="72">
        <v>-8</v>
      </c>
      <c r="BH8" s="72">
        <v>-40.200000000000003</v>
      </c>
      <c r="BI8" s="72">
        <v>-39.299999999999997</v>
      </c>
      <c r="BJ8" s="72">
        <v>-53.6</v>
      </c>
      <c r="BK8" s="72">
        <v>51.9</v>
      </c>
      <c r="BL8" s="72">
        <v>59.2</v>
      </c>
      <c r="BM8" s="72">
        <v>64.5</v>
      </c>
      <c r="BN8" s="72">
        <v>60</v>
      </c>
      <c r="BO8" s="72">
        <v>52.8</v>
      </c>
      <c r="BP8" s="69">
        <v>45.2</v>
      </c>
      <c r="BQ8" s="73">
        <v>4</v>
      </c>
      <c r="BR8" s="73">
        <v>-1126</v>
      </c>
      <c r="BS8" s="73">
        <v>-4810</v>
      </c>
      <c r="BT8" s="74">
        <v>-4395</v>
      </c>
      <c r="BU8" s="74">
        <v>-6299</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32.799999999999997</v>
      </c>
      <c r="DL8" s="72">
        <v>30.1</v>
      </c>
      <c r="DM8" s="72">
        <v>27.1</v>
      </c>
      <c r="DN8" s="72">
        <v>26.3</v>
      </c>
      <c r="DO8" s="72">
        <v>25.7</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袋井市役所</cp:lastModifiedBy>
  <cp:lastPrinted>2018-03-14T08:39:00Z</cp:lastPrinted>
  <dcterms:created xsi:type="dcterms:W3CDTF">2018-02-09T01:48:06Z</dcterms:created>
  <dcterms:modified xsi:type="dcterms:W3CDTF">2018-03-20T10:39:59Z</dcterms:modified>
  <cp:category/>
</cp:coreProperties>
</file>