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4005\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L10" i="4"/>
  <c r="AD10" i="4"/>
  <c r="B10" i="4"/>
  <c r="I8" i="4"/>
  <c r="C10" i="5" l="1"/>
  <c r="E10" i="5"/>
  <c r="D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<sst xmlns="http://schemas.openxmlformats.org/spreadsheetml/2006/main" count="239" uniqueCount="124">
  <si>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</si>
  <si>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</si>
  <si>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</si>
  <si>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</si>
  <si>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</si>
  <si>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</si>
  <si>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</si>
  <si>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</si>
  <si>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</si>
  <si>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</si>
  <si>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</si>
  <si>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</si>
  <si>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</si>
  <si>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</si>
  <si>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</si>
  <si>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</si>
  <si>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</si>
  <si>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</si>
  <si>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</si>
  <si>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</si>
  <si>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</si>
  <si>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</si>
  <si>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</si>
  <si>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</si>
  <si>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</si>
  <si>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</si>
  <si>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</si>
  <si>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</si>
  <si>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</si>
  <si>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</si>
  <si>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</si>
  <si>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</si>
  <si>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</si>
  <si>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</si>
  <si>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</si>
  <si>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</si>
  <si>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</si>
  <si>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</si>
  <si>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</si>
  <si>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</si>
  <si>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</si>
  <si>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</si>
  <si>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</si>
  <si>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</si>
  <si>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</si>
  <si>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</si>
  <si>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</si>
  <si>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</si>
  <si>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</si>
  <si>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</si>
  <si>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</si>
  <si>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</si>
  <si>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</si>
  <si>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</si>
  <si>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</si>
  <si>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</si>
  <si>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</si>
  <si>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</si>
  <si>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</si>
  <si>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</si>
  <si>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</si>
  <si>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</si>
  <si>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</si>
  <si>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</si>
  <si>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</si>
  <si>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</si>
  <si>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</si>
  <si>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</si>
  <si>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</si>
  <si>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</si>
  <si>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</si>
  <si>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</si>
  <si>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</si>
  <si>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</si>
  <si>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</si>
  <si>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</si>
  <si>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</si>
  <si>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</si>
  <si>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</si>
  <si>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</si>
  <si>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</si>
  <si>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</si>
  <si>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</si>
  <si>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</si>
  <si>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</si>
  <si>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</si>
  <si>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</si>
  <si>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</si>
  <si>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</si>
  <si>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</si>
  <si>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</si>
  <si>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</si>
  <si>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</si>
  <si>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</si>
  <si>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</si>
  <si>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</si>
  <si>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</si>
  <si>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</si>
  <si>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</si>
  <si>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</si>
  <si>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</si>
  <si>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</si>
  <si>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</si>
  <si>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</si>
  <si>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</si>
  <si>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</si>
  <si>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</si>
  <si>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</si>
  <si>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</si>
  <si>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袋井市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</si>
  <si>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</si>
  <si>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</si>
  <si>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</si>
  <si>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</si>
  <si>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</si>
  <si>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</si>
  <si>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</si>
  <si>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</si>
  <si>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</si>
  <si>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</si>
  <si>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</si>
  <si>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事業計画に基づき整備を進めている。類似団体と比較して高い改善率を維持している。今後も計画に沿って整備を進めていく。</t>
    <rPh sb="0" eb="2">
      <t>ジギョウ</t>
    </rPh>
    <rPh sb="2" eb="4">
      <t>ケイカク</t>
    </rPh>
    <rPh sb="5" eb="6">
      <t>モト</t>
    </rPh>
    <rPh sb="8" eb="10">
      <t>セイビ</t>
    </rPh>
    <rPh sb="11" eb="12">
      <t>スス</t>
    </rPh>
    <rPh sb="17" eb="19">
      <t>ルイジ</t>
    </rPh>
    <rPh sb="19" eb="21">
      <t>ダンタイ</t>
    </rPh>
    <rPh sb="22" eb="24">
      <t>ヒカク</t>
    </rPh>
    <rPh sb="26" eb="27">
      <t>タカ</t>
    </rPh>
    <rPh sb="28" eb="31">
      <t>カイゼンリツ</t>
    </rPh>
    <rPh sb="32" eb="34">
      <t>イジ</t>
    </rPh>
    <rPh sb="39" eb="41">
      <t>コンゴ</t>
    </rPh>
    <rPh sb="42" eb="44">
      <t>ケイカク</t>
    </rPh>
    <rPh sb="45" eb="46">
      <t>ソ</t>
    </rPh>
    <rPh sb="48" eb="50">
      <t>セイビ</t>
    </rPh>
    <rPh sb="51" eb="52">
      <t>スス</t>
    </rPh>
    <phoneticPr fontId="4"/>
  </si>
  <si>
    <t>①については、事業開始後10年間の多額な建設費を地方債で賄ったため、その元利償還金が支出全体の５割以上を占めているが、使用料の料金改定や下水道整備の進捗に伴う有収水量の増による使用料の増加、起債借入額の増により、平成28年度は前年度に比べ収支比率が約3.6ポイント増加した。
④については、前年度に比べ約46ポイント低くなったが、下水道整備に多額の投資をしているため、全国平均や類似団体に比べて高い比率となっている。
⑤については、汚水処理費の財源の６割以上を一般会計からの繰入金で賄っていること、平成28年度に使用料の料金改定を行い値上げしたものの、利用者の負担に配慮して低く設定していることから、類似団体と比べて非常に低い水準にある。
⑥については、有収水量が少なく、建設費用に加えて施設の維持管理費も必要となることから、類似団体より高い水準であるが、改善傾向にある。
⑦については、処理水量が増え、類似団体と同水準となっている。
⑧については、戸別訪問や工事前説明会等における接続推進活動の継続により改善傾向にあり、類似団体との差も徐々に縮まっている。</t>
    <rPh sb="7" eb="9">
      <t>ジギョウ</t>
    </rPh>
    <rPh sb="9" eb="12">
      <t>カイシゴ</t>
    </rPh>
    <rPh sb="14" eb="16">
      <t>ネンカン</t>
    </rPh>
    <rPh sb="17" eb="19">
      <t>タガク</t>
    </rPh>
    <rPh sb="20" eb="23">
      <t>ケンセツヒ</t>
    </rPh>
    <rPh sb="24" eb="27">
      <t>チホウサイ</t>
    </rPh>
    <rPh sb="28" eb="29">
      <t>マカナ</t>
    </rPh>
    <rPh sb="36" eb="38">
      <t>ガンリ</t>
    </rPh>
    <rPh sb="38" eb="41">
      <t>ショウカンキン</t>
    </rPh>
    <rPh sb="42" eb="44">
      <t>シシュツ</t>
    </rPh>
    <rPh sb="44" eb="46">
      <t>ゼンタイ</t>
    </rPh>
    <rPh sb="48" eb="49">
      <t>ワリ</t>
    </rPh>
    <rPh sb="49" eb="51">
      <t>イジョウ</t>
    </rPh>
    <rPh sb="52" eb="53">
      <t>シ</t>
    </rPh>
    <rPh sb="59" eb="62">
      <t>シヨウリョウ</t>
    </rPh>
    <rPh sb="63" eb="65">
      <t>リョウキン</t>
    </rPh>
    <rPh sb="65" eb="67">
      <t>カイテイ</t>
    </rPh>
    <rPh sb="68" eb="71">
      <t>ゲスイドウ</t>
    </rPh>
    <rPh sb="71" eb="73">
      <t>セイビ</t>
    </rPh>
    <rPh sb="74" eb="76">
      <t>シンチョク</t>
    </rPh>
    <rPh sb="77" eb="78">
      <t>トモナ</t>
    </rPh>
    <rPh sb="79" eb="81">
      <t>ユウシュウ</t>
    </rPh>
    <rPh sb="81" eb="83">
      <t>スイリョウ</t>
    </rPh>
    <rPh sb="88" eb="91">
      <t>シヨウリョウ</t>
    </rPh>
    <rPh sb="92" eb="93">
      <t>ゾウ</t>
    </rPh>
    <rPh sb="93" eb="94">
      <t>カ</t>
    </rPh>
    <rPh sb="95" eb="97">
      <t>キサイ</t>
    </rPh>
    <rPh sb="97" eb="99">
      <t>カリイレ</t>
    </rPh>
    <rPh sb="99" eb="100">
      <t>ガク</t>
    </rPh>
    <rPh sb="101" eb="102">
      <t>ゾウ</t>
    </rPh>
    <rPh sb="106" eb="108">
      <t>ヘイセイ</t>
    </rPh>
    <rPh sb="110" eb="112">
      <t>ネンド</t>
    </rPh>
    <rPh sb="113" eb="116">
      <t>ゼンネンド</t>
    </rPh>
    <rPh sb="117" eb="118">
      <t>クラ</t>
    </rPh>
    <rPh sb="119" eb="121">
      <t>シュウシ</t>
    </rPh>
    <rPh sb="121" eb="123">
      <t>ヒリツ</t>
    </rPh>
    <rPh sb="124" eb="125">
      <t>ヤク</t>
    </rPh>
    <rPh sb="132" eb="134">
      <t>ゾウカ</t>
    </rPh>
    <rPh sb="145" eb="147">
      <t>ゼンネン</t>
    </rPh>
    <rPh sb="147" eb="148">
      <t>ド</t>
    </rPh>
    <rPh sb="149" eb="150">
      <t>クラ</t>
    </rPh>
    <rPh sb="151" eb="152">
      <t>ヤク</t>
    </rPh>
    <rPh sb="158" eb="159">
      <t>ヒク</t>
    </rPh>
    <rPh sb="165" eb="168">
      <t>ゲスイドウ</t>
    </rPh>
    <rPh sb="168" eb="170">
      <t>セイビ</t>
    </rPh>
    <rPh sb="171" eb="173">
      <t>タガク</t>
    </rPh>
    <rPh sb="174" eb="176">
      <t>トウシ</t>
    </rPh>
    <rPh sb="184" eb="186">
      <t>ゼンコク</t>
    </rPh>
    <rPh sb="186" eb="188">
      <t>ヘイキン</t>
    </rPh>
    <rPh sb="189" eb="191">
      <t>ルイジ</t>
    </rPh>
    <rPh sb="191" eb="193">
      <t>ダンタイ</t>
    </rPh>
    <rPh sb="194" eb="195">
      <t>クラ</t>
    </rPh>
    <rPh sb="197" eb="198">
      <t>タカ</t>
    </rPh>
    <rPh sb="199" eb="201">
      <t>ヒリツ</t>
    </rPh>
    <rPh sb="216" eb="218">
      <t>オスイ</t>
    </rPh>
    <rPh sb="218" eb="221">
      <t>ショリヒ</t>
    </rPh>
    <rPh sb="222" eb="224">
      <t>ザイゲン</t>
    </rPh>
    <rPh sb="226" eb="227">
      <t>ワリ</t>
    </rPh>
    <rPh sb="227" eb="229">
      <t>イジョウ</t>
    </rPh>
    <rPh sb="230" eb="232">
      <t>イッパン</t>
    </rPh>
    <rPh sb="232" eb="234">
      <t>カイケイ</t>
    </rPh>
    <rPh sb="237" eb="240">
      <t>クリイレキン</t>
    </rPh>
    <rPh sb="241" eb="242">
      <t>マカナ</t>
    </rPh>
    <rPh sb="249" eb="251">
      <t>ヘイセイ</t>
    </rPh>
    <rPh sb="253" eb="255">
      <t>ネンド</t>
    </rPh>
    <rPh sb="256" eb="259">
      <t>シヨウリョウ</t>
    </rPh>
    <rPh sb="260" eb="262">
      <t>リョウキン</t>
    </rPh>
    <rPh sb="262" eb="264">
      <t>カイテイ</t>
    </rPh>
    <rPh sb="265" eb="266">
      <t>オコナ</t>
    </rPh>
    <rPh sb="267" eb="269">
      <t>ネア</t>
    </rPh>
    <rPh sb="276" eb="279">
      <t>リヨウシャ</t>
    </rPh>
    <rPh sb="280" eb="282">
      <t>フタン</t>
    </rPh>
    <rPh sb="283" eb="285">
      <t>ハイリョ</t>
    </rPh>
    <rPh sb="287" eb="288">
      <t>ヒク</t>
    </rPh>
    <rPh sb="289" eb="291">
      <t>セッテイ</t>
    </rPh>
    <rPh sb="300" eb="302">
      <t>ルイジ</t>
    </rPh>
    <rPh sb="302" eb="304">
      <t>ダンタイ</t>
    </rPh>
    <rPh sb="305" eb="306">
      <t>クラ</t>
    </rPh>
    <rPh sb="308" eb="310">
      <t>ヒジョウ</t>
    </rPh>
    <rPh sb="311" eb="312">
      <t>ヒク</t>
    </rPh>
    <rPh sb="313" eb="315">
      <t>スイジュン</t>
    </rPh>
    <rPh sb="327" eb="329">
      <t>ユウシュウ</t>
    </rPh>
    <rPh sb="329" eb="331">
      <t>スイリョウ</t>
    </rPh>
    <rPh sb="332" eb="333">
      <t>スク</t>
    </rPh>
    <rPh sb="336" eb="338">
      <t>ケンセツ</t>
    </rPh>
    <rPh sb="338" eb="340">
      <t>ヒヨウ</t>
    </rPh>
    <rPh sb="341" eb="342">
      <t>クワ</t>
    </rPh>
    <rPh sb="344" eb="346">
      <t>シセツ</t>
    </rPh>
    <rPh sb="347" eb="349">
      <t>イジ</t>
    </rPh>
    <rPh sb="349" eb="351">
      <t>カンリ</t>
    </rPh>
    <rPh sb="351" eb="352">
      <t>ヒ</t>
    </rPh>
    <rPh sb="353" eb="355">
      <t>ヒツヨウ</t>
    </rPh>
    <rPh sb="363" eb="365">
      <t>ルイジ</t>
    </rPh>
    <rPh sb="365" eb="367">
      <t>ダンタイ</t>
    </rPh>
    <rPh sb="369" eb="370">
      <t>タカ</t>
    </rPh>
    <rPh sb="371" eb="373">
      <t>スイジュン</t>
    </rPh>
    <rPh sb="378" eb="380">
      <t>カイゼン</t>
    </rPh>
    <rPh sb="380" eb="382">
      <t>ケイコウ</t>
    </rPh>
    <rPh sb="394" eb="396">
      <t>ショリ</t>
    </rPh>
    <rPh sb="396" eb="398">
      <t>スイリョウ</t>
    </rPh>
    <rPh sb="399" eb="400">
      <t>フ</t>
    </rPh>
    <rPh sb="402" eb="404">
      <t>ルイジ</t>
    </rPh>
    <rPh sb="404" eb="406">
      <t>ダンタイ</t>
    </rPh>
    <rPh sb="407" eb="410">
      <t>ドウスイジュン</t>
    </rPh>
    <rPh sb="427" eb="429">
      <t>ホウモン</t>
    </rPh>
    <rPh sb="430" eb="433">
      <t>コウジマエ</t>
    </rPh>
    <rPh sb="433" eb="436">
      <t>セツメイカイ</t>
    </rPh>
    <rPh sb="436" eb="437">
      <t>トウ</t>
    </rPh>
    <rPh sb="441" eb="443">
      <t>セツゾク</t>
    </rPh>
    <rPh sb="443" eb="445">
      <t>スイシン</t>
    </rPh>
    <rPh sb="445" eb="447">
      <t>カツドウ</t>
    </rPh>
    <rPh sb="448" eb="450">
      <t>ケイゾク</t>
    </rPh>
    <rPh sb="453" eb="455">
      <t>カイゼン</t>
    </rPh>
    <rPh sb="455" eb="457">
      <t>ケイコウ</t>
    </rPh>
    <rPh sb="461" eb="463">
      <t>ルイジ</t>
    </rPh>
    <rPh sb="463" eb="465">
      <t>ダンタイ</t>
    </rPh>
    <rPh sb="467" eb="468">
      <t>サ</t>
    </rPh>
    <rPh sb="469" eb="471">
      <t>ジョジョ</t>
    </rPh>
    <rPh sb="472" eb="473">
      <t>チヂ</t>
    </rPh>
    <phoneticPr fontId="4"/>
  </si>
  <si>
    <t>事業整備率が低く、使用料収入で賄うべき汚水処理費（公費負担分を除く）を一般会計繰入金に依存している状況が続いている。
事業整備を進め有収水量を増加させるとともに、直近では平成28年度に改定を行ったが、利用者負担を配慮し低く設定してある使用料の料金体系を定期的に見直し、平成52年の事業完了時には回収率100％とすることを目指していく。</t>
    <rPh sb="81" eb="83">
      <t>チョッキン</t>
    </rPh>
    <rPh sb="85" eb="87">
      <t>ヘイセイ</t>
    </rPh>
    <rPh sb="89" eb="90">
      <t>ネン</t>
    </rPh>
    <rPh sb="90" eb="91">
      <t>ド</t>
    </rPh>
    <rPh sb="92" eb="94">
      <t>カイテイ</t>
    </rPh>
    <rPh sb="95" eb="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</si>
</sst>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0.56000000000000005</c:v>
                </c:pt>
                <c:pt idx="1">
                  <c:v>0.55000000000000004</c:v>
                </c:pt>
                <c:pt idx="2">
                  <c:v>0.53</c:v>
                </c:pt>
                <c:pt idx="3">
                  <c:v>1.29</c:v>
                </c:pt>
                <c:pt idx="4">
                  <c:v>1.1399999999999999</c:v>
                </c:pt>
              </c:numCache>
            </c:numRef>
          </c:val>
          <c:extLst>
            <c:ext xmlns:c16="http://schemas.microsoft.com/office/drawing/2014/chart" uri="{C3380CC4-5D6E-409C-BE32-E72D297353CC}">
              <c16:uniqueId val="{00000000-ED22-4017-A244-6B00BE5F0BFC}"/>
            </c:ext>
          </c:extLst>
        </c:ser>
        <c:dLbls>
          <c:showLegendKey val="0"/>
          <c:showVal val="0"/>
          <c:showCatName val="0"/>
          <c:showSerName val="0"/>
          <c:showPercent val="0"/>
          <c:showBubbleSize val="0"/>
        </c:dLbls>
        <c:gapWidth val="150"/>
        <c:axId val="92870144"/>
        <c:axId val="928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c:ext xmlns:c16="http://schemas.microsoft.com/office/drawing/2014/chart" uri="{C3380CC4-5D6E-409C-BE32-E72D297353CC}">
              <c16:uniqueId val="{00000001-ED22-4017-A244-6B00BE5F0BFC}"/>
            </c:ext>
          </c:extLst>
        </c:ser>
        <c:dLbls>
          <c:showLegendKey val="0"/>
          <c:showVal val="0"/>
          <c:showCatName val="0"/>
          <c:showSerName val="0"/>
          <c:showPercent val="0"/>
          <c:showBubbleSize val="0"/>
        </c:dLbls>
        <c:marker val="1"/>
        <c:smooth val="0"/>
        <c:axId val="92870144"/>
        <c:axId val="92872064"/>
      </c:lineChart>
      <c:dateAx>
        <c:axId val="92870144"/>
        <c:scaling>
          <c:orientation val="minMax"/>
        </c:scaling>
        <c:delete val="1"/>
        <c:axPos val="b"/>
        <c:numFmt formatCode="ge" sourceLinked="1"/>
        <c:majorTickMark val="none"/>
        <c:minorTickMark val="none"/>
        <c:tickLblPos val="none"/>
        <c:crossAx val="92872064"/>
        <c:crosses val="autoZero"/>
        <c:auto val="1"/>
        <c:lblOffset val="100"/>
        <c:baseTimeUnit val="years"/>
      </c:dateAx>
      <c:valAx>
        <c:axId val="928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52.77</c:v>
                </c:pt>
                <c:pt idx="1">
                  <c:v>67.260000000000005</c:v>
                </c:pt>
                <c:pt idx="2">
                  <c:v>68.98</c:v>
                </c:pt>
                <c:pt idx="3">
                  <c:v>62.48</c:v>
                </c:pt>
                <c:pt idx="4">
                  <c:v>63.82</c:v>
                </c:pt>
              </c:numCache>
            </c:numRef>
          </c:val>
          <c:extLst>
            <c:ext xmlns:c16="http://schemas.microsoft.com/office/drawing/2014/chart" uri="{C3380CC4-5D6E-409C-BE32-E72D297353CC}">
              <c16:uniqueId val="{00000000-EDF7-4168-AECA-D2D8CB95DA13}"/>
            </c:ext>
          </c:extLst>
        </c:ser>
        <c:dLbls>
          <c:showLegendKey val="0"/>
          <c:showVal val="0"/>
          <c:showCatName val="0"/>
          <c:showSerName val="0"/>
          <c:showPercent val="0"/>
          <c:showBubbleSize val="0"/>
        </c:dLbls>
        <c:gapWidth val="150"/>
        <c:axId val="98649984"/>
        <c:axId val="986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c:ext xmlns:c16="http://schemas.microsoft.com/office/drawing/2014/chart" uri="{C3380CC4-5D6E-409C-BE32-E72D297353CC}">
              <c16:uniqueId val="{00000001-EDF7-4168-AECA-D2D8CB95DA13}"/>
            </c:ext>
          </c:extLst>
        </c:ser>
        <c:dLbls>
          <c:showLegendKey val="0"/>
          <c:showVal val="0"/>
          <c:showCatName val="0"/>
          <c:showSerName val="0"/>
          <c:showPercent val="0"/>
          <c:showBubbleSize val="0"/>
        </c:dLbls>
        <c:marker val="1"/>
        <c:smooth val="0"/>
        <c:axId val="98649984"/>
        <c:axId val="98660352"/>
      </c:lineChart>
      <c:dateAx>
        <c:axId val="98649984"/>
        <c:scaling>
          <c:orientation val="minMax"/>
        </c:scaling>
        <c:delete val="1"/>
        <c:axPos val="b"/>
        <c:numFmt formatCode="ge" sourceLinked="1"/>
        <c:majorTickMark val="none"/>
        <c:minorTickMark val="none"/>
        <c:tickLblPos val="none"/>
        <c:crossAx val="98660352"/>
        <c:crosses val="autoZero"/>
        <c:auto val="1"/>
        <c:lblOffset val="100"/>
        <c:baseTimeUnit val="years"/>
      </c:dateAx>
      <c:valAx>
        <c:axId val="986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84.45</c:v>
                </c:pt>
                <c:pt idx="1">
                  <c:v>84.88</c:v>
                </c:pt>
                <c:pt idx="2">
                  <c:v>85.61</c:v>
                </c:pt>
                <c:pt idx="3">
                  <c:v>87.03</c:v>
                </c:pt>
                <c:pt idx="4">
                  <c:v>87.95</c:v>
                </c:pt>
              </c:numCache>
            </c:numRef>
          </c:val>
          <c:extLst>
            <c:ext xmlns:c16="http://schemas.microsoft.com/office/drawing/2014/chart" uri="{C3380CC4-5D6E-409C-BE32-E72D297353CC}">
              <c16:uniqueId val="{00000000-3CE0-4CEB-9820-168688B7DA72}"/>
            </c:ext>
          </c:extLst>
        </c:ser>
        <c:dLbls>
          <c:showLegendKey val="0"/>
          <c:showVal val="0"/>
          <c:showCatName val="0"/>
          <c:showSerName val="0"/>
          <c:showPercent val="0"/>
          <c:showBubbleSize val="0"/>
        </c:dLbls>
        <c:gapWidth val="150"/>
        <c:axId val="98686464"/>
        <c:axId val="986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c:ext xmlns:c16="http://schemas.microsoft.com/office/drawing/2014/chart" uri="{C3380CC4-5D6E-409C-BE32-E72D297353CC}">
              <c16:uniqueId val="{00000001-3CE0-4CEB-9820-168688B7DA72}"/>
            </c:ext>
          </c:extLst>
        </c:ser>
        <c:dLbls>
          <c:showLegendKey val="0"/>
          <c:showVal val="0"/>
          <c:showCatName val="0"/>
          <c:showSerName val="0"/>
          <c:showPercent val="0"/>
          <c:showBubbleSize val="0"/>
        </c:dLbls>
        <c:marker val="1"/>
        <c:smooth val="0"/>
        <c:axId val="98686464"/>
        <c:axId val="98688384"/>
      </c:lineChart>
      <c:dateAx>
        <c:axId val="98686464"/>
        <c:scaling>
          <c:orientation val="minMax"/>
        </c:scaling>
        <c:delete val="1"/>
        <c:axPos val="b"/>
        <c:numFmt formatCode="ge" sourceLinked="1"/>
        <c:majorTickMark val="none"/>
        <c:minorTickMark val="none"/>
        <c:tickLblPos val="none"/>
        <c:crossAx val="98688384"/>
        <c:crosses val="autoZero"/>
        <c:auto val="1"/>
        <c:lblOffset val="100"/>
        <c:baseTimeUnit val="years"/>
      </c:dateAx>
      <c:valAx>
        <c:axId val="986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60.95</c:v>
                </c:pt>
                <c:pt idx="1">
                  <c:v>62.16</c:v>
                </c:pt>
                <c:pt idx="2">
                  <c:v>63.5</c:v>
                </c:pt>
                <c:pt idx="3">
                  <c:v>62.62</c:v>
                </c:pt>
                <c:pt idx="4">
                  <c:v>66.209999999999994</c:v>
                </c:pt>
              </c:numCache>
            </c:numRef>
          </c:val>
          <c:extLst>
            <c:ext xmlns:c16="http://schemas.microsoft.com/office/drawing/2014/chart" uri="{C3380CC4-5D6E-409C-BE32-E72D297353CC}">
              <c16:uniqueId val="{00000000-ACC4-4210-B716-3F6A39BA5C7C}"/>
            </c:ext>
          </c:extLst>
        </c:ser>
        <c:dLbls>
          <c:showLegendKey val="0"/>
          <c:showVal val="0"/>
          <c:showCatName val="0"/>
          <c:showSerName val="0"/>
          <c:showPercent val="0"/>
          <c:showBubbleSize val="0"/>
        </c:dLbls>
        <c:gapWidth val="150"/>
        <c:axId val="92910720"/>
        <c:axId val="929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4-4210-B716-3F6A39BA5C7C}"/>
            </c:ext>
          </c:extLst>
        </c:ser>
        <c:dLbls>
          <c:showLegendKey val="0"/>
          <c:showVal val="0"/>
          <c:showCatName val="0"/>
          <c:showSerName val="0"/>
          <c:showPercent val="0"/>
          <c:showBubbleSize val="0"/>
        </c:dLbls>
        <c:marker val="1"/>
        <c:smooth val="0"/>
        <c:axId val="92910720"/>
        <c:axId val="92912640"/>
      </c:lineChart>
      <c:dateAx>
        <c:axId val="92910720"/>
        <c:scaling>
          <c:orientation val="minMax"/>
        </c:scaling>
        <c:delete val="1"/>
        <c:axPos val="b"/>
        <c:numFmt formatCode="ge" sourceLinked="1"/>
        <c:majorTickMark val="none"/>
        <c:minorTickMark val="none"/>
        <c:tickLblPos val="none"/>
        <c:crossAx val="92912640"/>
        <c:crosses val="autoZero"/>
        <c:auto val="1"/>
        <c:lblOffset val="100"/>
        <c:baseTimeUnit val="years"/>
      </c:dateAx>
      <c:valAx>
        <c:axId val="929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0-4046-862C-1B02C9B00108}"/>
            </c:ext>
          </c:extLst>
        </c:ser>
        <c:dLbls>
          <c:showLegendKey val="0"/>
          <c:showVal val="0"/>
          <c:showCatName val="0"/>
          <c:showSerName val="0"/>
          <c:showPercent val="0"/>
          <c:showBubbleSize val="0"/>
        </c:dLbls>
        <c:gapWidth val="150"/>
        <c:axId val="98312960"/>
        <c:axId val="983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0-4046-862C-1B02C9B00108}"/>
            </c:ext>
          </c:extLst>
        </c:ser>
        <c:dLbls>
          <c:showLegendKey val="0"/>
          <c:showVal val="0"/>
          <c:showCatName val="0"/>
          <c:showSerName val="0"/>
          <c:showPercent val="0"/>
          <c:showBubbleSize val="0"/>
        </c:dLbls>
        <c:marker val="1"/>
        <c:smooth val="0"/>
        <c:axId val="98312960"/>
        <c:axId val="98314880"/>
      </c:lineChart>
      <c:dateAx>
        <c:axId val="98312960"/>
        <c:scaling>
          <c:orientation val="minMax"/>
        </c:scaling>
        <c:delete val="1"/>
        <c:axPos val="b"/>
        <c:numFmt formatCode="ge" sourceLinked="1"/>
        <c:majorTickMark val="none"/>
        <c:minorTickMark val="none"/>
        <c:tickLblPos val="none"/>
        <c:crossAx val="98314880"/>
        <c:crosses val="autoZero"/>
        <c:auto val="1"/>
        <c:lblOffset val="100"/>
        <c:baseTimeUnit val="years"/>
      </c:dateAx>
      <c:valAx>
        <c:axId val="98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86-4D0A-A47A-9F4F491393BE}"/>
            </c:ext>
          </c:extLst>
        </c:ser>
        <c:dLbls>
          <c:showLegendKey val="0"/>
          <c:showVal val="0"/>
          <c:showCatName val="0"/>
          <c:showSerName val="0"/>
          <c:showPercent val="0"/>
          <c:showBubbleSize val="0"/>
        </c:dLbls>
        <c:gapWidth val="150"/>
        <c:axId val="98365824"/>
        <c:axId val="983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86-4D0A-A47A-9F4F491393BE}"/>
            </c:ext>
          </c:extLst>
        </c:ser>
        <c:dLbls>
          <c:showLegendKey val="0"/>
          <c:showVal val="0"/>
          <c:showCatName val="0"/>
          <c:showSerName val="0"/>
          <c:showPercent val="0"/>
          <c:showBubbleSize val="0"/>
        </c:dLbls>
        <c:marker val="1"/>
        <c:smooth val="0"/>
        <c:axId val="98365824"/>
        <c:axId val="98367744"/>
      </c:lineChart>
      <c:dateAx>
        <c:axId val="98365824"/>
        <c:scaling>
          <c:orientation val="minMax"/>
        </c:scaling>
        <c:delete val="1"/>
        <c:axPos val="b"/>
        <c:numFmt formatCode="ge" sourceLinked="1"/>
        <c:majorTickMark val="none"/>
        <c:minorTickMark val="none"/>
        <c:tickLblPos val="none"/>
        <c:crossAx val="98367744"/>
        <c:crosses val="autoZero"/>
        <c:auto val="1"/>
        <c:lblOffset val="100"/>
        <c:baseTimeUnit val="years"/>
      </c:dateAx>
      <c:valAx>
        <c:axId val="983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E-4C8E-9DFA-548106A0F72E}"/>
            </c:ext>
          </c:extLst>
        </c:ser>
        <c:dLbls>
          <c:showLegendKey val="0"/>
          <c:showVal val="0"/>
          <c:showCatName val="0"/>
          <c:showSerName val="0"/>
          <c:showPercent val="0"/>
          <c:showBubbleSize val="0"/>
        </c:dLbls>
        <c:gapWidth val="150"/>
        <c:axId val="98402688"/>
        <c:axId val="984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E-4C8E-9DFA-548106A0F72E}"/>
            </c:ext>
          </c:extLst>
        </c:ser>
        <c:dLbls>
          <c:showLegendKey val="0"/>
          <c:showVal val="0"/>
          <c:showCatName val="0"/>
          <c:showSerName val="0"/>
          <c:showPercent val="0"/>
          <c:showBubbleSize val="0"/>
        </c:dLbls>
        <c:marker val="1"/>
        <c:smooth val="0"/>
        <c:axId val="98402688"/>
        <c:axId val="98404608"/>
      </c:lineChart>
      <c:dateAx>
        <c:axId val="98402688"/>
        <c:scaling>
          <c:orientation val="minMax"/>
        </c:scaling>
        <c:delete val="1"/>
        <c:axPos val="b"/>
        <c:numFmt formatCode="ge" sourceLinked="1"/>
        <c:majorTickMark val="none"/>
        <c:minorTickMark val="none"/>
        <c:tickLblPos val="none"/>
        <c:crossAx val="98404608"/>
        <c:crosses val="autoZero"/>
        <c:auto val="1"/>
        <c:lblOffset val="100"/>
        <c:baseTimeUnit val="years"/>
      </c:dateAx>
      <c:valAx>
        <c:axId val="984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40-4F82-81D7-E673C8CA7B4A}"/>
            </c:ext>
          </c:extLst>
        </c:ser>
        <c:dLbls>
          <c:showLegendKey val="0"/>
          <c:showVal val="0"/>
          <c:showCatName val="0"/>
          <c:showSerName val="0"/>
          <c:showPercent val="0"/>
          <c:showBubbleSize val="0"/>
        </c:dLbls>
        <c:gapWidth val="150"/>
        <c:axId val="98443648"/>
        <c:axId val="984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40-4F82-81D7-E673C8CA7B4A}"/>
            </c:ext>
          </c:extLst>
        </c:ser>
        <c:dLbls>
          <c:showLegendKey val="0"/>
          <c:showVal val="0"/>
          <c:showCatName val="0"/>
          <c:showSerName val="0"/>
          <c:showPercent val="0"/>
          <c:showBubbleSize val="0"/>
        </c:dLbls>
        <c:marker val="1"/>
        <c:smooth val="0"/>
        <c:axId val="98443648"/>
        <c:axId val="98445568"/>
      </c:lineChart>
      <c:dateAx>
        <c:axId val="98443648"/>
        <c:scaling>
          <c:orientation val="minMax"/>
        </c:scaling>
        <c:delete val="1"/>
        <c:axPos val="b"/>
        <c:numFmt formatCode="ge" sourceLinked="1"/>
        <c:majorTickMark val="none"/>
        <c:minorTickMark val="none"/>
        <c:tickLblPos val="none"/>
        <c:crossAx val="98445568"/>
        <c:crosses val="autoZero"/>
        <c:auto val="1"/>
        <c:lblOffset val="100"/>
        <c:baseTimeUnit val="years"/>
      </c:dateAx>
      <c:valAx>
        <c:axId val="984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909.8</c:v>
                </c:pt>
                <c:pt idx="1">
                  <c:v>822.45</c:v>
                </c:pt>
                <c:pt idx="2">
                  <c:v>849.31</c:v>
                </c:pt>
                <c:pt idx="3">
                  <c:v>866.36</c:v>
                </c:pt>
                <c:pt idx="4">
                  <c:v>820.11</c:v>
                </c:pt>
              </c:numCache>
            </c:numRef>
          </c:val>
          <c:extLst>
            <c:ext xmlns:c16="http://schemas.microsoft.com/office/drawing/2014/chart" uri="{C3380CC4-5D6E-409C-BE32-E72D297353CC}">
              <c16:uniqueId val="{00000000-3193-4B0A-AEA4-67367BDDCF00}"/>
            </c:ext>
          </c:extLst>
        </c:ser>
        <c:dLbls>
          <c:showLegendKey val="0"/>
          <c:showVal val="0"/>
          <c:showCatName val="0"/>
          <c:showSerName val="0"/>
          <c:showPercent val="0"/>
          <c:showBubbleSize val="0"/>
        </c:dLbls>
        <c:gapWidth val="150"/>
        <c:axId val="98476032"/>
        <c:axId val="984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c:ext xmlns:c16="http://schemas.microsoft.com/office/drawing/2014/chart" uri="{C3380CC4-5D6E-409C-BE32-E72D297353CC}">
              <c16:uniqueId val="{00000001-3193-4B0A-AEA4-67367BDDCF00}"/>
            </c:ext>
          </c:extLst>
        </c:ser>
        <c:dLbls>
          <c:showLegendKey val="0"/>
          <c:showVal val="0"/>
          <c:showCatName val="0"/>
          <c:showSerName val="0"/>
          <c:showPercent val="0"/>
          <c:showBubbleSize val="0"/>
        </c:dLbls>
        <c:marker val="1"/>
        <c:smooth val="0"/>
        <c:axId val="98476032"/>
        <c:axId val="98477952"/>
      </c:lineChart>
      <c:dateAx>
        <c:axId val="98476032"/>
        <c:scaling>
          <c:orientation val="minMax"/>
        </c:scaling>
        <c:delete val="1"/>
        <c:axPos val="b"/>
        <c:numFmt formatCode="ge" sourceLinked="1"/>
        <c:majorTickMark val="none"/>
        <c:minorTickMark val="none"/>
        <c:tickLblPos val="none"/>
        <c:crossAx val="98477952"/>
        <c:crosses val="autoZero"/>
        <c:auto val="1"/>
        <c:lblOffset val="100"/>
        <c:baseTimeUnit val="years"/>
      </c:dateAx>
      <c:valAx>
        <c:axId val="984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36.04</c:v>
                </c:pt>
                <c:pt idx="1">
                  <c:v>39.47</c:v>
                </c:pt>
                <c:pt idx="2">
                  <c:v>40.69</c:v>
                </c:pt>
                <c:pt idx="3">
                  <c:v>40.479999999999997</c:v>
                </c:pt>
                <c:pt idx="4">
                  <c:v>46.23</c:v>
                </c:pt>
              </c:numCache>
            </c:numRef>
          </c:val>
          <c:extLst>
            <c:ext xmlns:c16="http://schemas.microsoft.com/office/drawing/2014/chart" uri="{C3380CC4-5D6E-409C-BE32-E72D297353CC}">
              <c16:uniqueId val="{00000000-E338-4682-A5A1-7A9F4AFE669E}"/>
            </c:ext>
          </c:extLst>
        </c:ser>
        <c:dLbls>
          <c:showLegendKey val="0"/>
          <c:showVal val="0"/>
          <c:showCatName val="0"/>
          <c:showSerName val="0"/>
          <c:showPercent val="0"/>
          <c:showBubbleSize val="0"/>
        </c:dLbls>
        <c:gapWidth val="150"/>
        <c:axId val="98487680"/>
        <c:axId val="985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c:ext xmlns:c16="http://schemas.microsoft.com/office/drawing/2014/chart" uri="{C3380CC4-5D6E-409C-BE32-E72D297353CC}">
              <c16:uniqueId val="{00000001-E338-4682-A5A1-7A9F4AFE669E}"/>
            </c:ext>
          </c:extLst>
        </c:ser>
        <c:dLbls>
          <c:showLegendKey val="0"/>
          <c:showVal val="0"/>
          <c:showCatName val="0"/>
          <c:showSerName val="0"/>
          <c:showPercent val="0"/>
          <c:showBubbleSize val="0"/>
        </c:dLbls>
        <c:marker val="1"/>
        <c:smooth val="0"/>
        <c:axId val="98487680"/>
        <c:axId val="98588160"/>
      </c:lineChart>
      <c:dateAx>
        <c:axId val="98487680"/>
        <c:scaling>
          <c:orientation val="minMax"/>
        </c:scaling>
        <c:delete val="1"/>
        <c:axPos val="b"/>
        <c:numFmt formatCode="ge" sourceLinked="1"/>
        <c:majorTickMark val="none"/>
        <c:minorTickMark val="none"/>
        <c:tickLblPos val="none"/>
        <c:crossAx val="98588160"/>
        <c:crosses val="autoZero"/>
        <c:auto val="1"/>
        <c:lblOffset val="100"/>
        <c:baseTimeUnit val="years"/>
      </c:dateAx>
      <c:valAx>
        <c:axId val="985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270.60000000000002</c:v>
                </c:pt>
                <c:pt idx="1">
                  <c:v>247.62</c:v>
                </c:pt>
                <c:pt idx="2">
                  <c:v>245.93</c:v>
                </c:pt>
                <c:pt idx="3">
                  <c:v>251.37</c:v>
                </c:pt>
                <c:pt idx="4">
                  <c:v>240.6</c:v>
                </c:pt>
              </c:numCache>
            </c:numRef>
          </c:val>
          <c:extLst>
            <c:ext xmlns:c16="http://schemas.microsoft.com/office/drawing/2014/chart" uri="{C3380CC4-5D6E-409C-BE32-E72D297353CC}">
              <c16:uniqueId val="{00000000-6772-4A06-80ED-DCDDD3434638}"/>
            </c:ext>
          </c:extLst>
        </c:ser>
        <c:dLbls>
          <c:showLegendKey val="0"/>
          <c:showVal val="0"/>
          <c:showCatName val="0"/>
          <c:showSerName val="0"/>
          <c:showPercent val="0"/>
          <c:showBubbleSize val="0"/>
        </c:dLbls>
        <c:gapWidth val="150"/>
        <c:axId val="98613504"/>
        <c:axId val="986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c:ext xmlns:c16="http://schemas.microsoft.com/office/drawing/2014/chart" uri="{C3380CC4-5D6E-409C-BE32-E72D297353CC}">
              <c16:uniqueId val="{00000001-6772-4A06-80ED-DCDDD3434638}"/>
            </c:ext>
          </c:extLst>
        </c:ser>
        <c:dLbls>
          <c:showLegendKey val="0"/>
          <c:showVal val="0"/>
          <c:showCatName val="0"/>
          <c:showSerName val="0"/>
          <c:showPercent val="0"/>
          <c:showBubbleSize val="0"/>
        </c:dLbls>
        <c:marker val="1"/>
        <c:smooth val="0"/>
        <c:axId val="98613504"/>
        <c:axId val="98615680"/>
      </c:lineChart>
      <c:dateAx>
        <c:axId val="98613504"/>
        <c:scaling>
          <c:orientation val="minMax"/>
        </c:scaling>
        <c:delete val="1"/>
        <c:axPos val="b"/>
        <c:numFmt formatCode="ge" sourceLinked="1"/>
        <c:majorTickMark val="none"/>
        <c:minorTickMark val="none"/>
        <c:tickLblPos val="none"/>
        <c:crossAx val="98615680"/>
        <c:crosses val="autoZero"/>
        <c:auto val="1"/>
        <c:lblOffset val="100"/>
        <c:baseTimeUnit val="years"/>
      </c:dateAx>
      <c:valAx>
        <c:axId val="986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B62" sqref="CB61:CB6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静岡県　袋井市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c r="AE8" s="73"/>
      <c r="AF8" s="73"/>
      <c r="AG8" s="73"/>
      <c r="AH8" s="73"/>
      <c r="AI8" s="73"/>
      <c r="AJ8" s="73"/>
      <c r="AK8" s="4"/>
      <c r="AL8" s="67">
        <f>データ!S6</f>
        <v>87603</v>
      </c>
      <c r="AM8" s="67"/>
      <c r="AN8" s="67"/>
      <c r="AO8" s="67"/>
      <c r="AP8" s="67"/>
      <c r="AQ8" s="67"/>
      <c r="AR8" s="67"/>
      <c r="AS8" s="67"/>
      <c r="AT8" s="66">
        <f>データ!T6</f>
        <v>108.33</v>
      </c>
      <c r="AU8" s="66"/>
      <c r="AV8" s="66"/>
      <c r="AW8" s="66"/>
      <c r="AX8" s="66"/>
      <c r="AY8" s="66"/>
      <c r="AZ8" s="66"/>
      <c r="BA8" s="66"/>
      <c r="BB8" s="66">
        <f>データ!U6</f>
        <v>808.67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38.46</v>
      </c>
      <c r="Q10" s="66"/>
      <c r="R10" s="66"/>
      <c r="S10" s="66"/>
      <c r="T10" s="66"/>
      <c r="U10" s="66"/>
      <c r="V10" s="66"/>
      <c r="W10" s="66">
        <f>データ!Q6</f>
        <v>85.95</v>
      </c>
      <c r="X10" s="66"/>
      <c r="Y10" s="66"/>
      <c r="Z10" s="66"/>
      <c r="AA10" s="66"/>
      <c r="AB10" s="66"/>
      <c r="AC10" s="66"/>
      <c r="AD10" s="67">
        <f>データ!R6</f>
        <v>1982</v>
      </c>
      <c r="AE10" s="67"/>
      <c r="AF10" s="67"/>
      <c r="AG10" s="67"/>
      <c r="AH10" s="67"/>
      <c r="AI10" s="67"/>
      <c r="AJ10" s="67"/>
      <c r="AK10" s="2"/>
      <c r="AL10" s="67">
        <f>データ!V6</f>
        <v>33674</v>
      </c>
      <c r="AM10" s="67"/>
      <c r="AN10" s="67"/>
      <c r="AO10" s="67"/>
      <c r="AP10" s="67"/>
      <c r="AQ10" s="67"/>
      <c r="AR10" s="67"/>
      <c r="AS10" s="67"/>
      <c r="AT10" s="66">
        <f>データ!W6</f>
        <v>6.99</v>
      </c>
      <c r="AU10" s="66"/>
      <c r="AV10" s="66"/>
      <c r="AW10" s="66"/>
      <c r="AX10" s="66"/>
      <c r="AY10" s="66"/>
      <c r="AZ10" s="66"/>
      <c r="BA10" s="66"/>
      <c r="BB10" s="66">
        <f>データ!X6</f>
        <v>4817.45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222160</v>
      </c>
      <c r="D6" s="33">
        <f t="shared" si="3"/>
        <v>47</v>
      </c>
      <c r="E6" s="33">
        <f t="shared" si="3"/>
        <v>17</v>
      </c>
      <c r="F6" s="33">
        <f t="shared" si="3"/>
        <v>1</v>
      </c>
      <c r="G6" s="33">
        <f t="shared" si="3"/>
        <v>0</v>
      </c>
      <c r="H6" s="33" t="str">
        <f t="shared" si="3"/>
        <v>静岡県　袋井市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38.46</v>
      </c>
      <c r="Q6" s="34">
        <f t="shared" si="3"/>
        <v>85.95</v>
      </c>
      <c r="R6" s="34">
        <f t="shared" si="3"/>
        <v>1982</v>
      </c>
      <c r="S6" s="34">
        <f t="shared" si="3"/>
        <v>87603</v>
      </c>
      <c r="T6" s="34">
        <f t="shared" si="3"/>
        <v>108.33</v>
      </c>
      <c r="U6" s="34">
        <f t="shared" si="3"/>
        <v>808.67</v>
      </c>
      <c r="V6" s="34">
        <f t="shared" si="3"/>
        <v>33674</v>
      </c>
      <c r="W6" s="34">
        <f t="shared" si="3"/>
        <v>6.99</v>
      </c>
      <c r="X6" s="34">
        <f t="shared" si="3"/>
        <v>4817.45</v>
      </c>
      <c r="Y6" s="35">
        <f>IF(Y7="",NA(),Y7)</f>
        <v>60.95</v>
      </c>
      <c r="Z6" s="35">
        <f t="shared" ref="Z6:AH6" si="4">IF(Z7="",NA(),Z7)</f>
        <v>62.16</v>
      </c>
      <c r="AA6" s="35">
        <f t="shared" si="4"/>
        <v>63.5</v>
      </c>
      <c r="AB6" s="35">
        <f t="shared" si="4"/>
        <v>62.62</v>
      </c>
      <c r="AC6" s="35">
        <f t="shared" si="4"/>
        <v>66.209999999999994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909.8</v>
      </c>
      <c r="BG6" s="35">
        <f t="shared" ref="BG6:BO6" si="7">IF(BG7="",NA(),BG7)</f>
        <v>822.45</v>
      </c>
      <c r="BH6" s="35">
        <f t="shared" si="7"/>
        <v>849.31</v>
      </c>
      <c r="BI6" s="35">
        <f t="shared" si="7"/>
        <v>866.36</v>
      </c>
      <c r="BJ6" s="35">
        <f t="shared" si="7"/>
        <v>820.11</v>
      </c>
      <c r="BK6" s="35">
        <f t="shared" si="7"/>
        <v>918.88</v>
      </c>
      <c r="BL6" s="35">
        <f t="shared" si="7"/>
        <v>885.97</v>
      </c>
      <c r="BM6" s="35">
        <f t="shared" si="7"/>
        <v>854.16</v>
      </c>
      <c r="BN6" s="35">
        <f t="shared" si="7"/>
        <v>848.31</v>
      </c>
      <c r="BO6" s="35">
        <f t="shared" si="7"/>
        <v>774.99</v>
      </c>
      <c r="BP6" s="34" t="str">
        <f>IF(BP7="","",IF(BP7="-","【-】","【"&amp;SUBSTITUTE(TEXT(BP7,"#,##0.00"),"-","△")&amp;"】"))</f>
        <v>【728.30】</v>
      </c>
      <c r="BQ6" s="35">
        <f>IF(BQ7="",NA(),BQ7)</f>
        <v>36.04</v>
      </c>
      <c r="BR6" s="35">
        <f t="shared" ref="BR6:BZ6" si="8">IF(BR7="",NA(),BR7)</f>
        <v>39.47</v>
      </c>
      <c r="BS6" s="35">
        <f t="shared" si="8"/>
        <v>40.69</v>
      </c>
      <c r="BT6" s="35">
        <f t="shared" si="8"/>
        <v>40.479999999999997</v>
      </c>
      <c r="BU6" s="35">
        <f t="shared" si="8"/>
        <v>46.23</v>
      </c>
      <c r="BV6" s="35">
        <f t="shared" si="8"/>
        <v>88.2</v>
      </c>
      <c r="BW6" s="35">
        <f t="shared" si="8"/>
        <v>89.94</v>
      </c>
      <c r="BX6" s="35">
        <f t="shared" si="8"/>
        <v>93.13</v>
      </c>
      <c r="BY6" s="35">
        <f t="shared" si="8"/>
        <v>94.38</v>
      </c>
      <c r="BZ6" s="35">
        <f t="shared" si="8"/>
        <v>96.57</v>
      </c>
      <c r="CA6" s="34" t="str">
        <f>IF(CA7="","",IF(CA7="-","【-】","【"&amp;SUBSTITUTE(TEXT(CA7,"#,##0.00"),"-","△")&amp;"】"))</f>
        <v>【100.04】</v>
      </c>
      <c r="CB6" s="35">
        <f>IF(CB7="",NA(),CB7)</f>
        <v>270.60000000000002</v>
      </c>
      <c r="CC6" s="35">
        <f t="shared" ref="CC6:CK6" si="9">IF(CC7="",NA(),CC7)</f>
        <v>247.62</v>
      </c>
      <c r="CD6" s="35">
        <f t="shared" si="9"/>
        <v>245.93</v>
      </c>
      <c r="CE6" s="35">
        <f t="shared" si="9"/>
        <v>251.37</v>
      </c>
      <c r="CF6" s="35">
        <f t="shared" si="9"/>
        <v>240.6</v>
      </c>
      <c r="CG6" s="35">
        <f t="shared" si="9"/>
        <v>171.78</v>
      </c>
      <c r="CH6" s="35">
        <f t="shared" si="9"/>
        <v>168.57</v>
      </c>
      <c r="CI6" s="35">
        <f t="shared" si="9"/>
        <v>167.97</v>
      </c>
      <c r="CJ6" s="35">
        <f t="shared" si="9"/>
        <v>165.45</v>
      </c>
      <c r="CK6" s="35">
        <f t="shared" si="9"/>
        <v>161.54</v>
      </c>
      <c r="CL6" s="34" t="str">
        <f>IF(CL7="","",IF(CL7="-","【-】","【"&amp;SUBSTITUTE(TEXT(CL7,"#,##0.00"),"-","△")&amp;"】"))</f>
        <v>【137.82】</v>
      </c>
      <c r="CM6" s="35">
        <f>IF(CM7="",NA(),CM7)</f>
        <v>52.77</v>
      </c>
      <c r="CN6" s="35">
        <f t="shared" ref="CN6:CV6" si="10">IF(CN7="",NA(),CN7)</f>
        <v>67.260000000000005</v>
      </c>
      <c r="CO6" s="35">
        <f t="shared" si="10"/>
        <v>68.98</v>
      </c>
      <c r="CP6" s="35">
        <f t="shared" si="10"/>
        <v>62.48</v>
      </c>
      <c r="CQ6" s="35">
        <f t="shared" si="10"/>
        <v>63.82</v>
      </c>
      <c r="CR6" s="35">
        <f t="shared" si="10"/>
        <v>62.27</v>
      </c>
      <c r="CS6" s="35">
        <f t="shared" si="10"/>
        <v>64.12</v>
      </c>
      <c r="CT6" s="35">
        <f t="shared" si="10"/>
        <v>64.87</v>
      </c>
      <c r="CU6" s="35">
        <f t="shared" si="10"/>
        <v>65.62</v>
      </c>
      <c r="CV6" s="35">
        <f t="shared" si="10"/>
        <v>64.67</v>
      </c>
      <c r="CW6" s="34" t="str">
        <f>IF(CW7="","",IF(CW7="-","【-】","【"&amp;SUBSTITUTE(TEXT(CW7,"#,##0.00"),"-","△")&amp;"】"))</f>
        <v>【60.09】</v>
      </c>
      <c r="CX6" s="35">
        <f>IF(CX7="",NA(),CX7)</f>
        <v>84.45</v>
      </c>
      <c r="CY6" s="35">
        <f t="shared" ref="CY6:DG6" si="11">IF(CY7="",NA(),CY7)</f>
        <v>84.88</v>
      </c>
      <c r="CZ6" s="35">
        <f t="shared" si="11"/>
        <v>85.61</v>
      </c>
      <c r="DA6" s="35">
        <f t="shared" si="11"/>
        <v>87.03</v>
      </c>
      <c r="DB6" s="35">
        <f t="shared" si="11"/>
        <v>87.95</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0.56000000000000005</v>
      </c>
      <c r="EF6" s="35">
        <f t="shared" ref="EF6:EN6" si="14">IF(EF7="",NA(),EF7)</f>
        <v>0.55000000000000004</v>
      </c>
      <c r="EG6" s="35">
        <f t="shared" si="14"/>
        <v>0.53</v>
      </c>
      <c r="EH6" s="35">
        <f t="shared" si="14"/>
        <v>1.29</v>
      </c>
      <c r="EI6" s="35">
        <f t="shared" si="14"/>
        <v>1.1399999999999999</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222160</v>
      </c>
      <c r="D7" s="37">
        <v>47</v>
      </c>
      <c r="E7" s="37">
        <v>17</v>
      </c>
      <c r="F7" s="37">
        <v>1</v>
      </c>
      <c r="G7" s="37">
        <v>0</v>
      </c>
      <c r="H7" s="37" t="s">
        <v>109</v>
      </c>
      <c r="I7" s="37" t="s">
        <v>110</v>
      </c>
      <c r="J7" s="37" t="s">
        <v>111</v>
      </c>
      <c r="K7" s="37" t="s">
        <v>112</v>
      </c>
      <c r="L7" s="37" t="s">
        <v>113</v>
      </c>
      <c r="M7" s="37"/>
      <c r="N7" s="38" t="s">
        <v>114</v>
      </c>
      <c r="O7" s="38" t="s">
        <v>115</v>
      </c>
      <c r="P7" s="38">
        <v>38.46</v>
      </c>
      <c r="Q7" s="38">
        <v>85.95</v>
      </c>
      <c r="R7" s="38">
        <v>1982</v>
      </c>
      <c r="S7" s="38">
        <v>87603</v>
      </c>
      <c r="T7" s="38">
        <v>108.33</v>
      </c>
      <c r="U7" s="38">
        <v>808.67</v>
      </c>
      <c r="V7" s="38">
        <v>33674</v>
      </c>
      <c r="W7" s="38">
        <v>6.99</v>
      </c>
      <c r="X7" s="38">
        <v>4817.45</v>
      </c>
      <c r="Y7" s="38">
        <v>60.95</v>
      </c>
      <c r="Z7" s="38">
        <v>62.16</v>
      </c>
      <c r="AA7" s="38">
        <v>63.5</v>
      </c>
      <c r="AB7" s="38">
        <v>62.62</v>
      </c>
      <c r="AC7" s="38">
        <v>66.209999999999994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909.8</v>
      </c>
      <c r="BG7" s="38">
        <v>822.45</v>
      </c>
      <c r="BH7" s="38">
        <v>849.31</v>
      </c>
      <c r="BI7" s="38">
        <v>866.36</v>
      </c>
      <c r="BJ7" s="38">
        <v>820.11</v>
      </c>
      <c r="BK7" s="38">
        <v>918.88</v>
      </c>
      <c r="BL7" s="38">
        <v>885.97</v>
      </c>
      <c r="BM7" s="38">
        <v>854.16</v>
      </c>
      <c r="BN7" s="38">
        <v>848.31</v>
      </c>
      <c r="BO7" s="38">
        <v>774.99</v>
      </c>
      <c r="BP7" s="38">
        <v>728.3</v>
      </c>
      <c r="BQ7" s="38">
        <v>36.04</v>
      </c>
      <c r="BR7" s="38">
        <v>39.47</v>
      </c>
      <c r="BS7" s="38">
        <v>40.69</v>
      </c>
      <c r="BT7" s="38">
        <v>40.479999999999997</v>
      </c>
      <c r="BU7" s="38">
        <v>46.23</v>
      </c>
      <c r="BV7" s="38">
        <v>88.2</v>
      </c>
      <c r="BW7" s="38">
        <v>89.94</v>
      </c>
      <c r="BX7" s="38">
        <v>93.13</v>
      </c>
      <c r="BY7" s="38">
        <v>94.38</v>
      </c>
      <c r="BZ7" s="38">
        <v>96.57</v>
      </c>
      <c r="CA7" s="38">
        <v>100.04</v>
      </c>
      <c r="CB7" s="38">
        <v>270.60000000000002</v>
      </c>
      <c r="CC7" s="38">
        <v>247.62</v>
      </c>
      <c r="CD7" s="38">
        <v>245.93</v>
      </c>
      <c r="CE7" s="38">
        <v>251.37</v>
      </c>
      <c r="CF7" s="38">
        <v>240.6</v>
      </c>
      <c r="CG7" s="38">
        <v>171.78</v>
      </c>
      <c r="CH7" s="38">
        <v>168.57</v>
      </c>
      <c r="CI7" s="38">
        <v>167.97</v>
      </c>
      <c r="CJ7" s="38">
        <v>165.45</v>
      </c>
      <c r="CK7" s="38">
        <v>161.54</v>
      </c>
      <c r="CL7" s="38">
        <v>137.82</v>
      </c>
      <c r="CM7" s="38">
        <v>52.77</v>
      </c>
      <c r="CN7" s="38">
        <v>67.260000000000005</v>
      </c>
      <c r="CO7" s="38">
        <v>68.98</v>
      </c>
      <c r="CP7" s="38">
        <v>62.48</v>
      </c>
      <c r="CQ7" s="38">
        <v>63.82</v>
      </c>
      <c r="CR7" s="38">
        <v>62.27</v>
      </c>
      <c r="CS7" s="38">
        <v>64.12</v>
      </c>
      <c r="CT7" s="38">
        <v>64.87</v>
      </c>
      <c r="CU7" s="38">
        <v>65.62</v>
      </c>
      <c r="CV7" s="38">
        <v>64.67</v>
      </c>
      <c r="CW7" s="38">
        <v>60.09</v>
      </c>
      <c r="CX7" s="38">
        <v>84.45</v>
      </c>
      <c r="CY7" s="38">
        <v>84.88</v>
      </c>
      <c r="CZ7" s="38">
        <v>85.61</v>
      </c>
      <c r="DA7" s="38">
        <v>87.03</v>
      </c>
      <c r="DB7" s="38">
        <v>87.95</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0.56000000000000005</v>
      </c>
      <c r="EF7" s="38">
        <v>0.55000000000000004</v>
      </c>
      <c r="EG7" s="38">
        <v>0.53</v>
      </c>
      <c r="EH7" s="38">
        <v>1.29</v>
      </c>
      <c r="EI7" s="38">
        <v>1.1399999999999999</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cp:lastPrinted>2018-02-23T01:11:55Z</cp:lastPrinted>
  <dcterms:created xsi:type="dcterms:W3CDTF">2017-12-25T02:08:48Z</dcterms:created>
  <dcterms:modified xsi:type="dcterms:W3CDTF">2018-02-23T01:12:06Z</dcterms:modified>
  <cp:category/>
</cp:coreProperties>
</file>