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2612\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W10" i="4"/>
  <c r="B10" i="4"/>
  <c r="AL8" i="4"/>
  <c r="I8" i="4"/>
  <c r="C10" i="5" l="1"/>
  <c r="D10" i="5"/>
  <c r="E10" i="5"/>
  <c r="B10" i="5"/>
</calcChain>
</file>

<file path=xl/sharedStrings.xml><?xml version="1.0" encoding="utf-8"?>
<sst xmlns="http://schemas.openxmlformats.org/spreadsheetml/2006/main" count="252" uniqueCount="125">
  <si>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</si>
  <si>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</si>
  <si>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</si>
  <si>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</si>
  <si>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</si>
  <si>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</si>
  <si>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</si>
  <si>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</si>
  <si>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</si>
  <si>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</si>
  <si>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</si>
  <si>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</si>
  <si>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</si>
  <si>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</si>
  <si>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</si>
  <si>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</si>
  <si>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</si>
  <si>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</si>
  <si>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</si>
  <si>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</si>
  <si>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</si>
  <si>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</si>
  <si>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</si>
  <si>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</si>
  <si>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</si>
  <si>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</si>
  <si>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</si>
  <si>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</si>
  <si>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</si>
  <si>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</si>
  <si>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</si>
  <si>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</si>
  <si>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</si>
  <si>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</si>
  <si>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</si>
  <si>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</si>
  <si>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</si>
  <si>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</si>
  <si>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</si>
  <si>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</si>
  <si>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</si>
  <si>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</si>
  <si>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</si>
  <si>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</si>
  <si>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</si>
  <si>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</si>
  <si>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</si>
  <si>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</si>
  <si>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</si>
  <si>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</si>
  <si>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</si>
  <si>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</si>
  <si>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</si>
  <si>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</si>
  <si>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</si>
  <si>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</si>
  <si>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</si>
  <si>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</si>
  <si>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</si>
  <si>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</si>
  <si>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</si>
  <si>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</si>
  <si>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</si>
  <si>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</si>
  <si>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</si>
  <si>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</si>
  <si>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</si>
  <si>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</si>
  <si>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</si>
  <si>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</si>
  <si>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</si>
  <si>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</si>
  <si>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</si>
  <si>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</si>
  <si>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</si>
  <si>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</si>
  <si>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</si>
  <si>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</si>
  <si>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</si>
  <si>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</si>
  <si>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</si>
  <si>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</si>
  <si>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</si>
  <si>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</si>
  <si>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</si>
  <si>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</si>
  <si>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</si>
  <si>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</si>
  <si>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</si>
  <si>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</si>
  <si>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</si>
  <si>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</si>
  <si>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</si>
  <si>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</si>
  <si>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</si>
  <si>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</si>
  <si>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</si>
  <si>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</si>
  <si>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</si>
  <si>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</si>
  <si>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</si>
  <si>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</si>
  <si>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</si>
  <si>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</si>
  <si>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</si>
  <si>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</si>
  <si>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</si>
  <si>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</si>
  <si>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</si>
  <si>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掛川市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</si>
  <si>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</si>
  <si>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</si>
  <si>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</si>
  <si>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</si>
  <si>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</si>
  <si>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</si>
  <si>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</si>
  <si>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</si>
  <si>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</si>
  <si>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</si>
  <si>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</si>
  <si>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</si>
  <si>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・事業開始から15年未満ということもあり、老朽化した施設改善は現在まで行っていません。今後、検討していく必要があります。
・なお①②は地方公営企業法上の企業会計での会計処理適用に向け現在準備中(H32年4月適用予定)につき算定することはできませんが、H32年度決算数値から算定予定です。</t>
    <rPh sb="26" eb="28">
      <t>シセツ</t>
    </rPh>
    <rPh sb="28" eb="30">
      <t>カイゼン</t>
    </rPh>
    <rPh sb="46" eb="48">
      <t>ケントウ</t>
    </rPh>
    <rPh sb="74" eb="75">
      <t>ホウ</t>
    </rPh>
    <rPh sb="75" eb="76">
      <t>ジョウ</t>
    </rPh>
    <phoneticPr fontId="4"/>
  </si>
  <si>
    <t>　平成28年の整備事業終了により、今後は維持管理業務が主体となっていく中、これまでの整備事業における企業債の償還が本格化していくため、より一層の収益確保及び経費削減に努めていく必要があります。
　また、経年劣化等による修繕や更新への対応についても検討していく必要があります。</t>
    <rPh sb="1" eb="3">
      <t>ヘイセイ</t>
    </rPh>
    <rPh sb="7" eb="9">
      <t>セイビ</t>
    </rPh>
    <rPh sb="9" eb="11">
      <t>ジギョウ</t>
    </rPh>
    <rPh sb="11" eb="13">
      <t>シュウリョウ</t>
    </rPh>
    <rPh sb="17" eb="19">
      <t>コンゴ</t>
    </rPh>
    <rPh sb="20" eb="22">
      <t>イジ</t>
    </rPh>
    <rPh sb="22" eb="24">
      <t>カンリ</t>
    </rPh>
    <rPh sb="24" eb="26">
      <t>ギョウム</t>
    </rPh>
    <rPh sb="27" eb="29">
      <t>シュタイ</t>
    </rPh>
    <rPh sb="35" eb="36">
      <t>ナカ</t>
    </rPh>
    <rPh sb="42" eb="44">
      <t>セイビ</t>
    </rPh>
    <rPh sb="44" eb="46">
      <t>ジギョウ</t>
    </rPh>
    <rPh sb="50" eb="53">
      <t>キギョウサイ</t>
    </rPh>
    <rPh sb="54" eb="56">
      <t>ショウカン</t>
    </rPh>
    <rPh sb="57" eb="60">
      <t>ホンカクカ</t>
    </rPh>
    <rPh sb="69" eb="71">
      <t>イッソウ</t>
    </rPh>
    <rPh sb="72" eb="74">
      <t>シュウエキ</t>
    </rPh>
    <rPh sb="74" eb="76">
      <t>カクホ</t>
    </rPh>
    <rPh sb="76" eb="77">
      <t>オヨ</t>
    </rPh>
    <rPh sb="78" eb="80">
      <t>ケイヒ</t>
    </rPh>
    <rPh sb="80" eb="82">
      <t>サクゲン</t>
    </rPh>
    <rPh sb="83" eb="84">
      <t>ツト</t>
    </rPh>
    <rPh sb="88" eb="90">
      <t>ヒツヨウ</t>
    </rPh>
    <rPh sb="101" eb="103">
      <t>ケイネン</t>
    </rPh>
    <rPh sb="103" eb="106">
      <t>レッカナド</t>
    </rPh>
    <rPh sb="109" eb="111">
      <t>シュウゼン</t>
    </rPh>
    <rPh sb="112" eb="114">
      <t>コウシン</t>
    </rPh>
    <rPh sb="116" eb="118">
      <t>タイオウ</t>
    </rPh>
    <rPh sb="123" eb="125">
      <t>ケントウ</t>
    </rPh>
    <rPh sb="129" eb="131">
      <t>ヒツヨウ</t>
    </rPh>
    <phoneticPr fontId="4"/>
  </si>
  <si>
    <t>①収益的収支比率については、事業開始当初からの借入の返済が本格化してきたことにより費用が増加したものであり、収益性の悪化を示すものではありません。
④企業債残高対事業規模比率については、類似団体平均より高めとなっておりますが、平成28年度の事業完了により今後は整備に係る借入の発生はないため、使用料収益の確保に努め、着実に債務残高を減らしていきます。
⑤経費回収率については、類似団体平均より高く概ね良好な水準といえます。今後は経年劣化による修繕等で維持管理経費の増大が危惧されるため、より一層の収益確保及び経費削減に取り組んでいく必要があります。
⑥汚水処理原価については、設置基数の増加等に伴い費用が増えており、団体平均よりも高くなっています。
⑦施設利用率及び⑧水洗化率は浄化槽市町村設置推進事業により設置した全てで使用されているため100％です。
(H24施設利用率も100％です)
・なお②③は地方公営企業法上の企業会計での会計処理適用に向け現在準備中(H32年4月適用予定)につき算定することはできませんが、H32年度決算数値から算定予定です。</t>
    <rPh sb="1" eb="4">
      <t>シュウエキテキ</t>
    </rPh>
    <rPh sb="4" eb="6">
      <t>シュウシ</t>
    </rPh>
    <rPh sb="6" eb="8">
      <t>ヒリツ</t>
    </rPh>
    <rPh sb="14" eb="16">
      <t>ジギョウ</t>
    </rPh>
    <rPh sb="16" eb="18">
      <t>カイシ</t>
    </rPh>
    <rPh sb="18" eb="20">
      <t>トウショ</t>
    </rPh>
    <rPh sb="26" eb="28">
      <t>ヘンサイ</t>
    </rPh>
    <rPh sb="29" eb="32">
      <t>ホンカクカ</t>
    </rPh>
    <rPh sb="41" eb="43">
      <t>ヒヨウ</t>
    </rPh>
    <rPh sb="44" eb="46">
      <t>ゾウカ</t>
    </rPh>
    <rPh sb="54" eb="56">
      <t>シュウエキ</t>
    </rPh>
    <rPh sb="56" eb="57">
      <t>セイ</t>
    </rPh>
    <rPh sb="58" eb="60">
      <t>アッカ</t>
    </rPh>
    <rPh sb="61" eb="62">
      <t>シメ</t>
    </rPh>
    <rPh sb="75" eb="78">
      <t>キギョウサイ</t>
    </rPh>
    <rPh sb="78" eb="81">
      <t>ザンダカタイ</t>
    </rPh>
    <rPh sb="81" eb="83">
      <t>ジギョウ</t>
    </rPh>
    <rPh sb="83" eb="85">
      <t>キボ</t>
    </rPh>
    <rPh sb="85" eb="87">
      <t>ヒリツ</t>
    </rPh>
    <rPh sb="93" eb="95">
      <t>ルイジ</t>
    </rPh>
    <rPh sb="95" eb="97">
      <t>ダンタイ</t>
    </rPh>
    <rPh sb="97" eb="99">
      <t>ヘイキン</t>
    </rPh>
    <rPh sb="101" eb="102">
      <t>タカ</t>
    </rPh>
    <rPh sb="113" eb="115">
      <t>ヘイセイ</t>
    </rPh>
    <rPh sb="117" eb="119">
      <t>ネンド</t>
    </rPh>
    <rPh sb="120" eb="122">
      <t>ジギョウ</t>
    </rPh>
    <rPh sb="122" eb="124">
      <t>カンリョウ</t>
    </rPh>
    <rPh sb="127" eb="129">
      <t>コンゴ</t>
    </rPh>
    <rPh sb="130" eb="132">
      <t>セイビ</t>
    </rPh>
    <rPh sb="133" eb="134">
      <t>カカ</t>
    </rPh>
    <rPh sb="135" eb="137">
      <t>カリイレ</t>
    </rPh>
    <rPh sb="138" eb="140">
      <t>ハッセイ</t>
    </rPh>
    <rPh sb="146" eb="149">
      <t>シヨウリョウ</t>
    </rPh>
    <rPh sb="149" eb="151">
      <t>シュウエキ</t>
    </rPh>
    <rPh sb="152" eb="154">
      <t>カクホ</t>
    </rPh>
    <rPh sb="155" eb="156">
      <t>ツト</t>
    </rPh>
    <rPh sb="158" eb="160">
      <t>チャクジツ</t>
    </rPh>
    <rPh sb="161" eb="163">
      <t>サイム</t>
    </rPh>
    <rPh sb="163" eb="165">
      <t>ザンダカ</t>
    </rPh>
    <rPh sb="166" eb="167">
      <t>ヘ</t>
    </rPh>
    <rPh sb="177" eb="179">
      <t>ケイヒ</t>
    </rPh>
    <rPh sb="179" eb="182">
      <t>カイシュウリツ</t>
    </rPh>
    <rPh sb="188" eb="190">
      <t>ルイジ</t>
    </rPh>
    <rPh sb="190" eb="192">
      <t>ダンタイ</t>
    </rPh>
    <rPh sb="192" eb="194">
      <t>ヘイキン</t>
    </rPh>
    <rPh sb="196" eb="197">
      <t>タカ</t>
    </rPh>
    <rPh sb="198" eb="199">
      <t>オオム</t>
    </rPh>
    <rPh sb="200" eb="202">
      <t>リョウコウ</t>
    </rPh>
    <rPh sb="203" eb="205">
      <t>スイジュン</t>
    </rPh>
    <rPh sb="211" eb="213">
      <t>コンゴ</t>
    </rPh>
    <rPh sb="214" eb="216">
      <t>ケイネン</t>
    </rPh>
    <rPh sb="216" eb="218">
      <t>レッカ</t>
    </rPh>
    <rPh sb="221" eb="223">
      <t>シュウゼン</t>
    </rPh>
    <rPh sb="223" eb="224">
      <t>トウ</t>
    </rPh>
    <rPh sb="225" eb="227">
      <t>イジ</t>
    </rPh>
    <rPh sb="227" eb="229">
      <t>カンリ</t>
    </rPh>
    <rPh sb="229" eb="231">
      <t>ケイヒ</t>
    </rPh>
    <rPh sb="235" eb="237">
      <t>キグ</t>
    </rPh>
    <rPh sb="245" eb="247">
      <t>イッソウ</t>
    </rPh>
    <rPh sb="248" eb="250">
      <t>シュウエキ</t>
    </rPh>
    <rPh sb="250" eb="252">
      <t>カクホ</t>
    </rPh>
    <rPh sb="252" eb="253">
      <t>オヨ</t>
    </rPh>
    <rPh sb="254" eb="256">
      <t>ケイヒ</t>
    </rPh>
    <rPh sb="256" eb="258">
      <t>サクゲン</t>
    </rPh>
    <rPh sb="259" eb="260">
      <t>ト</t>
    </rPh>
    <rPh sb="261" eb="262">
      <t>ク</t>
    </rPh>
    <rPh sb="266" eb="268">
      <t>ヒツヨウ</t>
    </rPh>
    <rPh sb="276" eb="278">
      <t>オスイ</t>
    </rPh>
    <rPh sb="278" eb="280">
      <t>ショリ</t>
    </rPh>
    <rPh sb="280" eb="282">
      <t>ゲンカ</t>
    </rPh>
    <rPh sb="288" eb="290">
      <t>セッチ</t>
    </rPh>
    <rPh sb="290" eb="292">
      <t>キスウ</t>
    </rPh>
    <rPh sb="293" eb="295">
      <t>ゾウカ</t>
    </rPh>
    <rPh sb="295" eb="296">
      <t>ナド</t>
    </rPh>
    <rPh sb="297" eb="298">
      <t>トモナ</t>
    </rPh>
    <rPh sb="299" eb="301">
      <t>ヒヨウ</t>
    </rPh>
    <rPh sb="302" eb="303">
      <t>フ</t>
    </rPh>
    <rPh sb="308" eb="310">
      <t>ダンタイ</t>
    </rPh>
    <rPh sb="310" eb="312">
      <t>ヘイキン</t>
    </rPh>
    <rPh sb="315" eb="316">
      <t>タカ</t>
    </rPh>
    <rPh sb="326" eb="328">
      <t>シセツ</t>
    </rPh>
    <rPh sb="328" eb="331">
      <t>リヨウリツ</t>
    </rPh>
    <rPh sb="331" eb="332">
      <t>オヨ</t>
    </rPh>
    <rPh sb="334" eb="337">
      <t>スイセンカ</t>
    </rPh>
    <rPh sb="337" eb="338">
      <t>リツ</t>
    </rPh>
    <rPh sb="339" eb="342">
      <t>ジョウカソウ</t>
    </rPh>
    <rPh sb="342" eb="345">
      <t>シチョウソン</t>
    </rPh>
    <rPh sb="345" eb="347">
      <t>セッチ</t>
    </rPh>
    <rPh sb="347" eb="349">
      <t>スイシン</t>
    </rPh>
    <rPh sb="349" eb="351">
      <t>ジギョウ</t>
    </rPh>
    <rPh sb="354" eb="356">
      <t>セッチ</t>
    </rPh>
    <rPh sb="358" eb="359">
      <t>スベ</t>
    </rPh>
    <rPh sb="382" eb="384">
      <t>シセツ</t>
    </rPh>
    <rPh sb="384" eb="387">
      <t>リヨウリツ</t>
    </rPh>
    <rPh sb="403" eb="405">
      <t>チホウ</t>
    </rPh>
    <rPh sb="405" eb="407">
      <t>コウエイ</t>
    </rPh>
    <rPh sb="407" eb="409">
      <t>キギョウ</t>
    </rPh>
    <rPh sb="409" eb="410">
      <t>ホウ</t>
    </rPh>
    <rPh sb="410" eb="411">
      <t>ジョウ</t>
    </rPh>
    <rPh sb="412" eb="414">
      <t>キギョウ</t>
    </rPh>
    <rPh sb="414" eb="416">
      <t>カイケイ</t>
    </rPh>
    <rPh sb="422" eb="424">
      <t>テキヨウ</t>
    </rPh>
    <rPh sb="425" eb="426">
      <t>ム</t>
    </rPh>
    <rPh sb="427" eb="429">
      <t>ゲンザイ</t>
    </rPh>
    <rPh sb="429" eb="432">
      <t>ジュンビチュウ</t>
    </rPh>
    <rPh sb="436" eb="437">
      <t>ネン</t>
    </rPh>
    <rPh sb="438" eb="439">
      <t>ガツ</t>
    </rPh>
    <rPh sb="439" eb="441">
      <t>テキヨウ</t>
    </rPh>
    <rPh sb="441" eb="443">
      <t>ヨテイ</t>
    </rPh>
    <rPh sb="466" eb="468">
      <t>ケッサン</t>
    </rPh>
    <rPh sb="468" eb="470">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</si>
</sst>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3873768"/>
        <c:axId val="24395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73873768"/>
        <c:axId val="243953832"/>
      </c:lineChart>
      <c:dateAx>
        <c:axId val="173873768"/>
        <c:scaling>
          <c:orientation val="minMax"/>
        </c:scaling>
        <c:delete val="1"/>
        <c:axPos val="b"/>
        <c:numFmt formatCode="ge" sourceLinked="1"/>
        <c:majorTickMark val="none"/>
        <c:minorTickMark val="none"/>
        <c:tickLblPos val="none"/>
        <c:crossAx val="243953832"/>
        <c:crosses val="autoZero"/>
        <c:auto val="1"/>
        <c:lblOffset val="100"/>
        <c:baseTimeUnit val="years"/>
      </c:dateAx>
      <c:valAx>
        <c:axId val="24395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7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50"/>
        <c:axId val="245016928"/>
        <c:axId val="24501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245016928"/>
        <c:axId val="245017320"/>
      </c:lineChart>
      <c:dateAx>
        <c:axId val="245016928"/>
        <c:scaling>
          <c:orientation val="minMax"/>
        </c:scaling>
        <c:delete val="1"/>
        <c:axPos val="b"/>
        <c:numFmt formatCode="ge" sourceLinked="1"/>
        <c:majorTickMark val="none"/>
        <c:minorTickMark val="none"/>
        <c:tickLblPos val="none"/>
        <c:crossAx val="245017320"/>
        <c:crosses val="autoZero"/>
        <c:auto val="1"/>
        <c:lblOffset val="100"/>
        <c:baseTimeUnit val="years"/>
      </c:dateAx>
      <c:valAx>
        <c:axId val="24501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45018496"/>
        <c:axId val="24501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245018496"/>
        <c:axId val="245018888"/>
      </c:lineChart>
      <c:dateAx>
        <c:axId val="245018496"/>
        <c:scaling>
          <c:orientation val="minMax"/>
        </c:scaling>
        <c:delete val="1"/>
        <c:axPos val="b"/>
        <c:numFmt formatCode="ge" sourceLinked="1"/>
        <c:majorTickMark val="none"/>
        <c:minorTickMark val="none"/>
        <c:tickLblPos val="none"/>
        <c:crossAx val="245018888"/>
        <c:crosses val="autoZero"/>
        <c:auto val="1"/>
        <c:lblOffset val="100"/>
        <c:baseTimeUnit val="years"/>
      </c:dateAx>
      <c:valAx>
        <c:axId val="24501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97.06</c:v>
                </c:pt>
                <c:pt idx="1">
                  <c:v>95.66</c:v>
                </c:pt>
                <c:pt idx="2">
                  <c:v>94.29</c:v>
                </c:pt>
                <c:pt idx="3">
                  <c:v>92.37</c:v>
                </c:pt>
                <c:pt idx="4">
                  <c:v>91.57</c:v>
                </c:pt>
              </c:numCache>
            </c:numRef>
          </c:val>
        </c:ser>
        <c:dLbls>
          <c:showLegendKey val="0"/>
          <c:showVal val="0"/>
          <c:showCatName val="0"/>
          <c:showSerName val="0"/>
          <c:showPercent val="0"/>
          <c:showBubbleSize val="0"/>
        </c:dLbls>
        <c:gapWidth val="150"/>
        <c:axId val="173841544"/>
        <c:axId val="24460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841544"/>
        <c:axId val="244606024"/>
      </c:lineChart>
      <c:dateAx>
        <c:axId val="173841544"/>
        <c:scaling>
          <c:orientation val="minMax"/>
        </c:scaling>
        <c:delete val="1"/>
        <c:axPos val="b"/>
        <c:numFmt formatCode="ge" sourceLinked="1"/>
        <c:majorTickMark val="none"/>
        <c:minorTickMark val="none"/>
        <c:tickLblPos val="none"/>
        <c:crossAx val="244606024"/>
        <c:crosses val="autoZero"/>
        <c:auto val="1"/>
        <c:lblOffset val="100"/>
        <c:baseTimeUnit val="years"/>
      </c:dateAx>
      <c:valAx>
        <c:axId val="24460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4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645240"/>
        <c:axId val="24465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645240"/>
        <c:axId val="244651768"/>
      </c:lineChart>
      <c:dateAx>
        <c:axId val="244645240"/>
        <c:scaling>
          <c:orientation val="minMax"/>
        </c:scaling>
        <c:delete val="1"/>
        <c:axPos val="b"/>
        <c:numFmt formatCode="ge" sourceLinked="1"/>
        <c:majorTickMark val="none"/>
        <c:minorTickMark val="none"/>
        <c:tickLblPos val="none"/>
        <c:crossAx val="244651768"/>
        <c:crosses val="autoZero"/>
        <c:auto val="1"/>
        <c:lblOffset val="100"/>
        <c:baseTimeUnit val="years"/>
      </c:dateAx>
      <c:valAx>
        <c:axId val="24465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4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632128"/>
        <c:axId val="2447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632128"/>
        <c:axId val="244713632"/>
      </c:lineChart>
      <c:dateAx>
        <c:axId val="244632128"/>
        <c:scaling>
          <c:orientation val="minMax"/>
        </c:scaling>
        <c:delete val="1"/>
        <c:axPos val="b"/>
        <c:numFmt formatCode="ge" sourceLinked="1"/>
        <c:majorTickMark val="none"/>
        <c:minorTickMark val="none"/>
        <c:tickLblPos val="none"/>
        <c:crossAx val="244713632"/>
        <c:crosses val="autoZero"/>
        <c:auto val="1"/>
        <c:lblOffset val="100"/>
        <c:baseTimeUnit val="years"/>
      </c:dateAx>
      <c:valAx>
        <c:axId val="2447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535000"/>
        <c:axId val="2435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535000"/>
        <c:axId val="243535392"/>
      </c:lineChart>
      <c:dateAx>
        <c:axId val="243535000"/>
        <c:scaling>
          <c:orientation val="minMax"/>
        </c:scaling>
        <c:delete val="1"/>
        <c:axPos val="b"/>
        <c:numFmt formatCode="ge" sourceLinked="1"/>
        <c:majorTickMark val="none"/>
        <c:minorTickMark val="none"/>
        <c:tickLblPos val="none"/>
        <c:crossAx val="243535392"/>
        <c:crosses val="autoZero"/>
        <c:auto val="1"/>
        <c:lblOffset val="100"/>
        <c:baseTimeUnit val="years"/>
      </c:dateAx>
      <c:valAx>
        <c:axId val="2435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3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534216"/>
        <c:axId val="2435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534216"/>
        <c:axId val="243533824"/>
      </c:lineChart>
      <c:dateAx>
        <c:axId val="243534216"/>
        <c:scaling>
          <c:orientation val="minMax"/>
        </c:scaling>
        <c:delete val="1"/>
        <c:axPos val="b"/>
        <c:numFmt formatCode="ge" sourceLinked="1"/>
        <c:majorTickMark val="none"/>
        <c:minorTickMark val="none"/>
        <c:tickLblPos val="none"/>
        <c:crossAx val="243533824"/>
        <c:crosses val="autoZero"/>
        <c:auto val="1"/>
        <c:lblOffset val="100"/>
        <c:baseTimeUnit val="years"/>
      </c:dateAx>
      <c:valAx>
        <c:axId val="2435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3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502.04</c:v>
                </c:pt>
                <c:pt idx="1">
                  <c:v>497.6</c:v>
                </c:pt>
                <c:pt idx="2">
                  <c:v>452.34</c:v>
                </c:pt>
                <c:pt idx="3">
                  <c:v>830.95</c:v>
                </c:pt>
                <c:pt idx="4">
                  <c:v>835.79</c:v>
                </c:pt>
              </c:numCache>
            </c:numRef>
          </c:val>
        </c:ser>
        <c:dLbls>
          <c:showLegendKey val="0"/>
          <c:showVal val="0"/>
          <c:showCatName val="0"/>
          <c:showSerName val="0"/>
          <c:showPercent val="0"/>
          <c:showBubbleSize val="0"/>
        </c:dLbls>
        <c:gapWidth val="150"/>
        <c:axId val="244864152"/>
        <c:axId val="2448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244864152"/>
        <c:axId val="244864544"/>
      </c:lineChart>
      <c:dateAx>
        <c:axId val="244864152"/>
        <c:scaling>
          <c:orientation val="minMax"/>
        </c:scaling>
        <c:delete val="1"/>
        <c:axPos val="b"/>
        <c:numFmt formatCode="ge" sourceLinked="1"/>
        <c:majorTickMark val="none"/>
        <c:minorTickMark val="none"/>
        <c:tickLblPos val="none"/>
        <c:crossAx val="244864544"/>
        <c:crosses val="autoZero"/>
        <c:auto val="1"/>
        <c:lblOffset val="100"/>
        <c:baseTimeUnit val="years"/>
      </c:dateAx>
      <c:valAx>
        <c:axId val="2448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86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86.21</c:v>
                </c:pt>
                <c:pt idx="1">
                  <c:v>85.5</c:v>
                </c:pt>
                <c:pt idx="2">
                  <c:v>84.8</c:v>
                </c:pt>
                <c:pt idx="3">
                  <c:v>82.87</c:v>
                </c:pt>
                <c:pt idx="4">
                  <c:v>88.85</c:v>
                </c:pt>
              </c:numCache>
            </c:numRef>
          </c:val>
        </c:ser>
        <c:dLbls>
          <c:showLegendKey val="0"/>
          <c:showVal val="0"/>
          <c:showCatName val="0"/>
          <c:showSerName val="0"/>
          <c:showPercent val="0"/>
          <c:showBubbleSize val="0"/>
        </c:dLbls>
        <c:gapWidth val="150"/>
        <c:axId val="243534608"/>
        <c:axId val="24486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43534608"/>
        <c:axId val="244865720"/>
      </c:lineChart>
      <c:dateAx>
        <c:axId val="243534608"/>
        <c:scaling>
          <c:orientation val="minMax"/>
        </c:scaling>
        <c:delete val="1"/>
        <c:axPos val="b"/>
        <c:numFmt formatCode="ge" sourceLinked="1"/>
        <c:majorTickMark val="none"/>
        <c:minorTickMark val="none"/>
        <c:tickLblPos val="none"/>
        <c:crossAx val="244865720"/>
        <c:crosses val="autoZero"/>
        <c:auto val="1"/>
        <c:lblOffset val="100"/>
        <c:baseTimeUnit val="years"/>
      </c:dateAx>
      <c:valAx>
        <c:axId val="24486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3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179.86</c:v>
                </c:pt>
                <c:pt idx="1">
                  <c:v>258.55</c:v>
                </c:pt>
                <c:pt idx="2">
                  <c:v>273.27999999999997</c:v>
                </c:pt>
                <c:pt idx="3">
                  <c:v>328.51</c:v>
                </c:pt>
                <c:pt idx="4">
                  <c:v>307.29000000000002</c:v>
                </c:pt>
              </c:numCache>
            </c:numRef>
          </c:val>
        </c:ser>
        <c:dLbls>
          <c:showLegendKey val="0"/>
          <c:showVal val="0"/>
          <c:showCatName val="0"/>
          <c:showSerName val="0"/>
          <c:showPercent val="0"/>
          <c:showBubbleSize val="0"/>
        </c:dLbls>
        <c:gapWidth val="150"/>
        <c:axId val="245015360"/>
        <c:axId val="24501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245015360"/>
        <c:axId val="245015752"/>
      </c:lineChart>
      <c:dateAx>
        <c:axId val="245015360"/>
        <c:scaling>
          <c:orientation val="minMax"/>
        </c:scaling>
        <c:delete val="1"/>
        <c:axPos val="b"/>
        <c:numFmt formatCode="ge" sourceLinked="1"/>
        <c:majorTickMark val="none"/>
        <c:minorTickMark val="none"/>
        <c:tickLblPos val="none"/>
        <c:crossAx val="245015752"/>
        <c:crosses val="autoZero"/>
        <c:auto val="1"/>
        <c:lblOffset val="100"/>
        <c:baseTimeUnit val="years"/>
      </c:dateAx>
      <c:valAx>
        <c:axId val="24501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0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6" zoomScale="70" zoomScaleNormal="70" workbookViewId="0">
      <selection activeCell="AV34" sqref="AV34:BI3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静岡県　掛川市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121</v>
      </c>
      <c r="AE8" s="73"/>
      <c r="AF8" s="73"/>
      <c r="AG8" s="73"/>
      <c r="AH8" s="73"/>
      <c r="AI8" s="73"/>
      <c r="AJ8" s="73"/>
      <c r="AK8" s="4"/>
      <c r="AL8" s="67">
        <f>データ!S6</f>
        <v>117792</v>
      </c>
      <c r="AM8" s="67"/>
      <c r="AN8" s="67"/>
      <c r="AO8" s="67"/>
      <c r="AP8" s="67"/>
      <c r="AQ8" s="67"/>
      <c r="AR8" s="67"/>
      <c r="AS8" s="67"/>
      <c r="AT8" s="66">
        <f>データ!T6</f>
        <v>265.69</v>
      </c>
      <c r="AU8" s="66"/>
      <c r="AV8" s="66"/>
      <c r="AW8" s="66"/>
      <c r="AX8" s="66"/>
      <c r="AY8" s="66"/>
      <c r="AZ8" s="66"/>
      <c r="BA8" s="66"/>
      <c r="BB8" s="66">
        <f>データ!U6</f>
        <v>443.34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5.66</v>
      </c>
      <c r="Q10" s="66"/>
      <c r="R10" s="66"/>
      <c r="S10" s="66"/>
      <c r="T10" s="66"/>
      <c r="U10" s="66"/>
      <c r="V10" s="66"/>
      <c r="W10" s="66">
        <f>データ!Q6</f>
        <v>100</v>
      </c>
      <c r="X10" s="66"/>
      <c r="Y10" s="66"/>
      <c r="Z10" s="66"/>
      <c r="AA10" s="66"/>
      <c r="AB10" s="66"/>
      <c r="AC10" s="66"/>
      <c r="AD10" s="67">
        <f>データ!R6</f>
        <v>3450</v>
      </c>
      <c r="AE10" s="67"/>
      <c r="AF10" s="67"/>
      <c r="AG10" s="67"/>
      <c r="AH10" s="67"/>
      <c r="AI10" s="67"/>
      <c r="AJ10" s="67"/>
      <c r="AK10" s="2"/>
      <c r="AL10" s="67">
        <f>データ!V6</f>
        <v>6666</v>
      </c>
      <c r="AM10" s="67"/>
      <c r="AN10" s="67"/>
      <c r="AO10" s="67"/>
      <c r="AP10" s="67"/>
      <c r="AQ10" s="67"/>
      <c r="AR10" s="67"/>
      <c r="AS10" s="67"/>
      <c r="AT10" s="66">
        <f>データ!W6</f>
        <v>25.8</v>
      </c>
      <c r="AU10" s="66"/>
      <c r="AV10" s="66"/>
      <c r="AW10" s="66"/>
      <c r="AX10" s="66"/>
      <c r="AY10" s="66"/>
      <c r="AZ10" s="66"/>
      <c r="BA10" s="66"/>
      <c r="BB10" s="66">
        <f>データ!X6</f>
        <v>258.37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222135</v>
      </c>
      <c r="D6" s="33">
        <f t="shared" si="3"/>
        <v>47</v>
      </c>
      <c r="E6" s="33">
        <f t="shared" si="3"/>
        <v>18</v>
      </c>
      <c r="F6" s="33">
        <f t="shared" si="3"/>
        <v>0</v>
      </c>
      <c r="G6" s="33">
        <f t="shared" si="3"/>
        <v>0</v>
      </c>
      <c r="H6" s="33" t="str">
        <f t="shared" si="3"/>
        <v>静岡県　掛川市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5.66</v>
      </c>
      <c r="Q6" s="34">
        <f t="shared" si="3"/>
        <v>100</v>
      </c>
      <c r="R6" s="34">
        <f t="shared" si="3"/>
        <v>3450</v>
      </c>
      <c r="S6" s="34">
        <f t="shared" si="3"/>
        <v>117792</v>
      </c>
      <c r="T6" s="34">
        <f t="shared" si="3"/>
        <v>265.69</v>
      </c>
      <c r="U6" s="34">
        <f t="shared" si="3"/>
        <v>443.34</v>
      </c>
      <c r="V6" s="34">
        <f t="shared" si="3"/>
        <v>6666</v>
      </c>
      <c r="W6" s="34">
        <f t="shared" si="3"/>
        <v>25.8</v>
      </c>
      <c r="X6" s="34">
        <f t="shared" si="3"/>
        <v>258.37</v>
      </c>
      <c r="Y6" s="35">
        <f>IF(Y7="",NA(),Y7)</f>
        <v>97.06</v>
      </c>
      <c r="Z6" s="35">
        <f t="shared" ref="Z6:AH6" si="4">IF(Z7="",NA(),Z7)</f>
        <v>95.66</v>
      </c>
      <c r="AA6" s="35">
        <f t="shared" si="4"/>
        <v>94.29</v>
      </c>
      <c r="AB6" s="35">
        <f t="shared" si="4"/>
        <v>92.37</v>
      </c>
      <c r="AC6" s="35">
        <f t="shared" si="4"/>
        <v>91.57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502.04</v>
      </c>
      <c r="BG6" s="35">
        <f t="shared" ref="BG6:BO6" si="7">IF(BG7="",NA(),BG7)</f>
        <v>497.6</v>
      </c>
      <c r="BH6" s="35">
        <f t="shared" si="7"/>
        <v>452.34</v>
      </c>
      <c r="BI6" s="35">
        <f t="shared" si="7"/>
        <v>830.95</v>
      </c>
      <c r="BJ6" s="35">
        <f t="shared" si="7"/>
        <v>835.79</v>
      </c>
      <c r="BK6" s="35">
        <f t="shared" si="7"/>
        <v>430.64</v>
      </c>
      <c r="BL6" s="35">
        <f t="shared" si="7"/>
        <v>446.63</v>
      </c>
      <c r="BM6" s="35">
        <f t="shared" si="7"/>
        <v>416.91</v>
      </c>
      <c r="BN6" s="35">
        <f t="shared" si="7"/>
        <v>392.19</v>
      </c>
      <c r="BO6" s="35">
        <f t="shared" si="7"/>
        <v>413.5</v>
      </c>
      <c r="BP6" s="34" t="str">
        <f>IF(BP7="","",IF(BP7="-","【-】","【"&amp;SUBSTITUTE(TEXT(BP7,"#,##0.00"),"-","△")&amp;"】"))</f>
        <v>【346.13】</v>
      </c>
      <c r="BQ6" s="35">
        <f>IF(BQ7="",NA(),BQ7)</f>
        <v>86.21</v>
      </c>
      <c r="BR6" s="35">
        <f t="shared" ref="BR6:BZ6" si="8">IF(BR7="",NA(),BR7)</f>
        <v>85.5</v>
      </c>
      <c r="BS6" s="35">
        <f t="shared" si="8"/>
        <v>84.8</v>
      </c>
      <c r="BT6" s="35">
        <f t="shared" si="8"/>
        <v>82.87</v>
      </c>
      <c r="BU6" s="35">
        <f t="shared" si="8"/>
        <v>88.85</v>
      </c>
      <c r="BV6" s="35">
        <f t="shared" si="8"/>
        <v>58.78</v>
      </c>
      <c r="BW6" s="35">
        <f t="shared" si="8"/>
        <v>58.53</v>
      </c>
      <c r="BX6" s="35">
        <f t="shared" si="8"/>
        <v>57.93</v>
      </c>
      <c r="BY6" s="35">
        <f t="shared" si="8"/>
        <v>57.03</v>
      </c>
      <c r="BZ6" s="35">
        <f t="shared" si="8"/>
        <v>55.84</v>
      </c>
      <c r="CA6" s="34" t="str">
        <f>IF(CA7="","",IF(CA7="-","【-】","【"&amp;SUBSTITUTE(TEXT(CA7,"#,##0.00"),"-","△")&amp;"】"))</f>
        <v>【59.83】</v>
      </c>
      <c r="CB6" s="35">
        <f>IF(CB7="",NA(),CB7)</f>
        <v>179.86</v>
      </c>
      <c r="CC6" s="35">
        <f t="shared" ref="CC6:CK6" si="9">IF(CC7="",NA(),CC7)</f>
        <v>258.55</v>
      </c>
      <c r="CD6" s="35">
        <f t="shared" si="9"/>
        <v>273.27999999999997</v>
      </c>
      <c r="CE6" s="35">
        <f t="shared" si="9"/>
        <v>328.51</v>
      </c>
      <c r="CF6" s="35">
        <f t="shared" si="9"/>
        <v>307.29000000000002</v>
      </c>
      <c r="CG6" s="35">
        <f t="shared" si="9"/>
        <v>257.02999999999997</v>
      </c>
      <c r="CH6" s="35">
        <f t="shared" si="9"/>
        <v>266.57</v>
      </c>
      <c r="CI6" s="35">
        <f t="shared" si="9"/>
        <v>276.93</v>
      </c>
      <c r="CJ6" s="35">
        <f t="shared" si="9"/>
        <v>283.73</v>
      </c>
      <c r="CK6" s="35">
        <f t="shared" si="9"/>
        <v>287.57</v>
      </c>
      <c r="CL6" s="34" t="str">
        <f>IF(CL7="","",IF(CL7="-","【-】","【"&amp;SUBSTITUTE(TEXT(CL7,"#,##0.00"),"-","△")&amp;"】"))</f>
        <v>【268.69】</v>
      </c>
      <c r="CM6" s="35" t="str">
        <f>IF(CM7="",NA(),CM7)</f>
        <v>-</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222135</v>
      </c>
      <c r="D7" s="37">
        <v>47</v>
      </c>
      <c r="E7" s="37">
        <v>18</v>
      </c>
      <c r="F7" s="37">
        <v>0</v>
      </c>
      <c r="G7" s="37">
        <v>0</v>
      </c>
      <c r="H7" s="37" t="s">
        <v>109</v>
      </c>
      <c r="I7" s="37" t="s">
        <v>110</v>
      </c>
      <c r="J7" s="37" t="s">
        <v>111</v>
      </c>
      <c r="K7" s="37" t="s">
        <v>112</v>
      </c>
      <c r="L7" s="37" t="s">
        <v>113</v>
      </c>
      <c r="M7" s="37"/>
      <c r="N7" s="38" t="s">
        <v>114</v>
      </c>
      <c r="O7" s="38" t="s">
        <v>115</v>
      </c>
      <c r="P7" s="38">
        <v>5.66</v>
      </c>
      <c r="Q7" s="38">
        <v>100</v>
      </c>
      <c r="R7" s="38">
        <v>3450</v>
      </c>
      <c r="S7" s="38">
        <v>117792</v>
      </c>
      <c r="T7" s="38">
        <v>265.69</v>
      </c>
      <c r="U7" s="38">
        <v>443.34</v>
      </c>
      <c r="V7" s="38">
        <v>6666</v>
      </c>
      <c r="W7" s="38">
        <v>25.8</v>
      </c>
      <c r="X7" s="38">
        <v>258.37</v>
      </c>
      <c r="Y7" s="38">
        <v>97.06</v>
      </c>
      <c r="Z7" s="38">
        <v>95.66</v>
      </c>
      <c r="AA7" s="38">
        <v>94.29</v>
      </c>
      <c r="AB7" s="38">
        <v>92.37</v>
      </c>
      <c r="AC7" s="38">
        <v>91.57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502.04</v>
      </c>
      <c r="BG7" s="38">
        <v>497.6</v>
      </c>
      <c r="BH7" s="38">
        <v>452.34</v>
      </c>
      <c r="BI7" s="38">
        <v>830.95</v>
      </c>
      <c r="BJ7" s="38">
        <v>835.79</v>
      </c>
      <c r="BK7" s="38">
        <v>430.64</v>
      </c>
      <c r="BL7" s="38">
        <v>446.63</v>
      </c>
      <c r="BM7" s="38">
        <v>416.91</v>
      </c>
      <c r="BN7" s="38">
        <v>392.19</v>
      </c>
      <c r="BO7" s="38">
        <v>413.5</v>
      </c>
      <c r="BP7" s="38">
        <v>346.13</v>
      </c>
      <c r="BQ7" s="38">
        <v>86.21</v>
      </c>
      <c r="BR7" s="38">
        <v>85.5</v>
      </c>
      <c r="BS7" s="38">
        <v>84.8</v>
      </c>
      <c r="BT7" s="38">
        <v>82.87</v>
      </c>
      <c r="BU7" s="38">
        <v>88.85</v>
      </c>
      <c r="BV7" s="38">
        <v>58.78</v>
      </c>
      <c r="BW7" s="38">
        <v>58.53</v>
      </c>
      <c r="BX7" s="38">
        <v>57.93</v>
      </c>
      <c r="BY7" s="38">
        <v>57.03</v>
      </c>
      <c r="BZ7" s="38">
        <v>55.84</v>
      </c>
      <c r="CA7" s="38">
        <v>59.83</v>
      </c>
      <c r="CB7" s="38">
        <v>179.86</v>
      </c>
      <c r="CC7" s="38">
        <v>258.55</v>
      </c>
      <c r="CD7" s="38">
        <v>273.27999999999997</v>
      </c>
      <c r="CE7" s="38">
        <v>328.51</v>
      </c>
      <c r="CF7" s="38">
        <v>307.29000000000002</v>
      </c>
      <c r="CG7" s="38">
        <v>257.02999999999997</v>
      </c>
      <c r="CH7" s="38">
        <v>266.57</v>
      </c>
      <c r="CI7" s="38">
        <v>276.93</v>
      </c>
      <c r="CJ7" s="38">
        <v>283.73</v>
      </c>
      <c r="CK7" s="38">
        <v>287.57</v>
      </c>
      <c r="CL7" s="38">
        <v>268.69</v>
      </c>
      <c r="CM7" s="38" t="s">
        <v>114</v>
      </c>
      <c r="CN7" s="38">
        <v>100</v>
      </c>
      <c r="CO7" s="38">
        <v>100</v>
      </c>
      <c r="CP7" s="38">
        <v>100</v>
      </c>
      <c r="CQ7" s="38">
        <v>100</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川西 史彦</cp:lastModifiedBy>
  <cp:lastPrinted>2018-02-06T02:47:53Z</cp:lastPrinted>
  <dcterms:created xsi:type="dcterms:W3CDTF">2017-12-25T02:40:50Z</dcterms:created>
  <dcterms:modified xsi:type="dcterms:W3CDTF">2018-02-06T02:48:03Z</dcterms:modified>
  <cp:category/>
</cp:coreProperties>
</file>