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下水整備課\２９共有\照会・回答\庁内\財政課\180131【0214財政〆切】【依頼】H28年度決算「経営比較分析表」の分析等について\"/>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<sst xmlns="http://schemas.openxmlformats.org/spreadsheetml/2006/main" count="240" uniqueCount="125">
  <si>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</si>
  <si>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</si>
  <si>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</si>
  <si>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</si>
  <si>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</si>
  <si>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</si>
  <si>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</si>
  <si>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</si>
  <si>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</si>
  <si>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</si>
  <si>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</si>
  <si>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</si>
  <si>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</si>
  <si>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</si>
  <si>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</si>
  <si>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</si>
  <si>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</si>
  <si>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</si>
  <si>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</si>
  <si>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</si>
  <si>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</si>
  <si>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</si>
  <si>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</si>
  <si>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</si>
  <si>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</si>
  <si>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</si>
  <si>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</si>
  <si>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</si>
  <si>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</si>
  <si>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</si>
  <si>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</si>
  <si>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</si>
  <si>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</si>
  <si>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</si>
  <si>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</si>
  <si>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</si>
  <si>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</si>
  <si>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</si>
  <si>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</si>
  <si>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</si>
  <si>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</si>
  <si>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</si>
  <si>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</si>
  <si>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</si>
  <si>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</si>
  <si>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</si>
  <si>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</si>
  <si>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</si>
  <si>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</si>
  <si>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</si>
  <si>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</si>
  <si>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</si>
  <si>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</si>
  <si>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</si>
  <si>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</si>
  <si>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</si>
  <si>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</si>
  <si>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</si>
  <si>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</si>
  <si>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</si>
  <si>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</si>
  <si>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</si>
  <si>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</si>
  <si>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</si>
  <si>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</si>
  <si>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</si>
  <si>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</si>
  <si>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</si>
  <si>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</si>
  <si>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</si>
  <si>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</si>
  <si>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</si>
  <si>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</si>
  <si>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</si>
  <si>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</si>
  <si>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</si>
  <si>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</si>
  <si>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</si>
  <si>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</si>
  <si>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</si>
  <si>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</si>
  <si>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</si>
  <si>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</si>
  <si>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</si>
  <si>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</si>
  <si>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</si>
  <si>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</si>
  <si>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</si>
  <si>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</si>
  <si>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</si>
  <si>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</si>
  <si>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</si>
  <si>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</si>
  <si>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</si>
  <si>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</si>
  <si>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</si>
  <si>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</si>
  <si>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</si>
  <si>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</si>
  <si>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</si>
  <si>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</si>
  <si>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</si>
  <si>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</si>
  <si>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</si>
  <si>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</si>
  <si>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</si>
  <si>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</si>
  <si>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</si>
  <si>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</si>
  <si>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掛川市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</si>
  <si>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</si>
  <si>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</si>
  <si>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</si>
  <si>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</si>
  <si>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</si>
  <si>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</si>
  <si>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</si>
  <si>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</si>
  <si>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</si>
  <si>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</si>
  <si>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</si>
  <si>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・事業開始から30年未満ということもあり、老朽化した管渠改善は現在まで行っていません。今後は年数経過による施設の傷みの予防的対処や耐震化も見据えた更新等を検討していく必要があります。
・なお、①②は地方公営企業法上の企業会計での会計処理適用に向け現在準備中(H32年4月適用予定)につき算定することはできませんが、H32年度決算数値から算定予定です。</t>
    <rPh sb="1" eb="3">
      <t>ジギョウ</t>
    </rPh>
    <rPh sb="3" eb="5">
      <t>カイシ</t>
    </rPh>
    <rPh sb="9" eb="10">
      <t>ネン</t>
    </rPh>
    <rPh sb="10" eb="12">
      <t>ミマン</t>
    </rPh>
    <rPh sb="21" eb="24">
      <t>ロウキュウカ</t>
    </rPh>
    <rPh sb="26" eb="28">
      <t>カンキョ</t>
    </rPh>
    <rPh sb="28" eb="30">
      <t>カイゼン</t>
    </rPh>
    <rPh sb="31" eb="33">
      <t>ゲンザイ</t>
    </rPh>
    <rPh sb="35" eb="36">
      <t>オコナ</t>
    </rPh>
    <rPh sb="43" eb="45">
      <t>コンゴ</t>
    </rPh>
    <rPh sb="46" eb="48">
      <t>ネンスウ</t>
    </rPh>
    <rPh sb="48" eb="50">
      <t>ケイカ</t>
    </rPh>
    <rPh sb="53" eb="55">
      <t>シセツ</t>
    </rPh>
    <rPh sb="56" eb="57">
      <t>イタ</t>
    </rPh>
    <rPh sb="59" eb="62">
      <t>ヨボウテキ</t>
    </rPh>
    <rPh sb="62" eb="64">
      <t>タイショ</t>
    </rPh>
    <rPh sb="65" eb="68">
      <t>タイシンカ</t>
    </rPh>
    <rPh sb="69" eb="71">
      <t>ミス</t>
    </rPh>
    <rPh sb="73" eb="75">
      <t>コウシン</t>
    </rPh>
    <rPh sb="75" eb="76">
      <t>トウ</t>
    </rPh>
    <rPh sb="77" eb="79">
      <t>ケントウ</t>
    </rPh>
    <rPh sb="83" eb="85">
      <t>ヒツヨウ</t>
    </rPh>
    <phoneticPr fontId="4"/>
  </si>
  <si>
    <t>非設置</t>
    <rPh sb="0" eb="1">
      <t>ヒ</t>
    </rPh>
    <rPh sb="1" eb="3">
      <t>セッチ</t>
    </rPh>
    <phoneticPr fontId="4"/>
  </si>
  <si>
    <t>・区域内人口密度が低く規模のﾒﾘｯﾄが活かしにくいなかでも使用料水準の検討と費用削減に取り組み、さらには近接な他施設との統合も視野に入れ、より効率的な運営を目指していきます。</t>
    <rPh sb="1" eb="4">
      <t>クイキナイ</t>
    </rPh>
    <rPh sb="4" eb="6">
      <t>ジンコウ</t>
    </rPh>
    <rPh sb="6" eb="8">
      <t>ミツド</t>
    </rPh>
    <rPh sb="9" eb="10">
      <t>ヒク</t>
    </rPh>
    <rPh sb="11" eb="13">
      <t>キボ</t>
    </rPh>
    <rPh sb="19" eb="20">
      <t>イ</t>
    </rPh>
    <rPh sb="29" eb="32">
      <t>シヨウリョウ</t>
    </rPh>
    <rPh sb="32" eb="34">
      <t>スイジュン</t>
    </rPh>
    <rPh sb="35" eb="37">
      <t>ケントウ</t>
    </rPh>
    <rPh sb="38" eb="40">
      <t>ヒヨウ</t>
    </rPh>
    <rPh sb="40" eb="42">
      <t>サクゲン</t>
    </rPh>
    <rPh sb="43" eb="44">
      <t>ト</t>
    </rPh>
    <rPh sb="45" eb="46">
      <t>ク</t>
    </rPh>
    <rPh sb="52" eb="54">
      <t>キンセツ</t>
    </rPh>
    <rPh sb="55" eb="58">
      <t>タシセツ</t>
    </rPh>
    <rPh sb="60" eb="62">
      <t>トウゴウ</t>
    </rPh>
    <rPh sb="63" eb="65">
      <t>シヤ</t>
    </rPh>
    <rPh sb="66" eb="67">
      <t>イ</t>
    </rPh>
    <rPh sb="71" eb="74">
      <t>コウリツテキ</t>
    </rPh>
    <rPh sb="75" eb="77">
      <t>ウンエイ</t>
    </rPh>
    <phoneticPr fontId="7"/>
  </si>
  <si>
    <t>①収益的収支比率は、80％程度で推移しており、より一層の使用料収入の確保及び経費削減に取り組んでいく必要があります。
④企業債残高対事業規模比率については、類似団体平均より借金の比率が高いですが、債務返済を着実に行い軽減に取り組んでいます。
⑤経費回収率及び⑥汚水処理原価については、類似団体等に比べ良好な数値です(分流式下水道に要する経費の適正化により汚水処理に係る経費が抑えられたため)。使用料収入も増加傾向にあるため、今後も汚水処理費等の経費削減及び使用料収入の確保に取り組んでいきます。
⑦処理場の処理能力と日平均の処理水量との比率は高くなっておりますが、当事業の範囲は大東区域の用途地域外であり、用途地域内の公共下水道分と一体的に大東処理場を稼働しております。この施設利用率は本事業と公共下水道部分の汚水量と処理能力とを按分して算出した数値となっております。
⑧水洗化率については、類似団体、全国平均を上回っていますが、下水道への接続割合は100％が望ましいため、今後も接続率向上のため引き続き啓発活動等に努める必要があります。
なお、②③は地方公営企業法上の企業会計での会計処理適用に向け現在準備中(H32年4月適用予定)につき算定することはできませんが、H32年度決算数値から算定予定です。</t>
    <rPh sb="1" eb="4">
      <t>シュウエキテキ</t>
    </rPh>
    <rPh sb="4" eb="6">
      <t>シュウシ</t>
    </rPh>
    <rPh sb="6" eb="8">
      <t>ヒリツ</t>
    </rPh>
    <rPh sb="13" eb="15">
      <t>テイド</t>
    </rPh>
    <rPh sb="16" eb="18">
      <t>スイイ</t>
    </rPh>
    <rPh sb="25" eb="27">
      <t>イッソウ</t>
    </rPh>
    <rPh sb="28" eb="31">
      <t>シヨウリョウ</t>
    </rPh>
    <rPh sb="31" eb="33">
      <t>シュウニュウ</t>
    </rPh>
    <rPh sb="34" eb="36">
      <t>カクホ</t>
    </rPh>
    <rPh sb="36" eb="37">
      <t>オヨ</t>
    </rPh>
    <rPh sb="38" eb="40">
      <t>ケイヒ</t>
    </rPh>
    <rPh sb="40" eb="42">
      <t>サクゲン</t>
    </rPh>
    <rPh sb="43" eb="44">
      <t>ト</t>
    </rPh>
    <rPh sb="45" eb="46">
      <t>ク</t>
    </rPh>
    <rPh sb="50" eb="52">
      <t>ヒツヨウ</t>
    </rPh>
    <rPh sb="78" eb="80">
      <t>ルイジ</t>
    </rPh>
    <rPh sb="80" eb="82">
      <t>ダンタイ</t>
    </rPh>
    <rPh sb="82" eb="84">
      <t>ヘイキン</t>
    </rPh>
    <rPh sb="86" eb="88">
      <t>シャッキン</t>
    </rPh>
    <rPh sb="89" eb="91">
      <t>ヒリツ</t>
    </rPh>
    <rPh sb="92" eb="93">
      <t>タカ</t>
    </rPh>
    <rPh sb="98" eb="100">
      <t>サイム</t>
    </rPh>
    <rPh sb="100" eb="102">
      <t>ヘンサイ</t>
    </rPh>
    <rPh sb="103" eb="105">
      <t>チャクジツ</t>
    </rPh>
    <rPh sb="106" eb="107">
      <t>オコナ</t>
    </rPh>
    <rPh sb="108" eb="110">
      <t>ケイゲン</t>
    </rPh>
    <rPh sb="111" eb="112">
      <t>ト</t>
    </rPh>
    <rPh sb="113" eb="114">
      <t>ク</t>
    </rPh>
    <rPh sb="249" eb="252">
      <t>ショリジョウ</t>
    </rPh>
    <rPh sb="253" eb="255">
      <t>ショリ</t>
    </rPh>
    <rPh sb="255" eb="257">
      <t>ノウリョク</t>
    </rPh>
    <rPh sb="259" eb="261">
      <t>ヘイキン</t>
    </rPh>
    <rPh sb="262" eb="264">
      <t>ショリ</t>
    </rPh>
    <rPh sb="264" eb="266">
      <t>スイリョウ</t>
    </rPh>
    <rPh sb="268" eb="270">
      <t>ヒリツ</t>
    </rPh>
    <rPh sb="271" eb="272">
      <t>タカ</t>
    </rPh>
    <rPh sb="282" eb="283">
      <t>トウ</t>
    </rPh>
    <rPh sb="283" eb="285">
      <t>ジギョウ</t>
    </rPh>
    <rPh sb="286" eb="288">
      <t>ハンイ</t>
    </rPh>
    <rPh sb="289" eb="291">
      <t>ダイトウ</t>
    </rPh>
    <rPh sb="291" eb="293">
      <t>クイキ</t>
    </rPh>
    <rPh sb="294" eb="296">
      <t>ヨウト</t>
    </rPh>
    <rPh sb="296" eb="299">
      <t>チイキガイ</t>
    </rPh>
    <rPh sb="303" eb="305">
      <t>ヨウト</t>
    </rPh>
    <rPh sb="305" eb="308">
      <t>チイキナイ</t>
    </rPh>
    <rPh sb="309" eb="311">
      <t>コウキョウ</t>
    </rPh>
    <rPh sb="311" eb="314">
      <t>ゲスイドウ</t>
    </rPh>
    <rPh sb="314" eb="315">
      <t>ブン</t>
    </rPh>
    <rPh sb="316" eb="319">
      <t>イッタイテキ</t>
    </rPh>
    <rPh sb="320" eb="322">
      <t>ダイトウ</t>
    </rPh>
    <rPh sb="322" eb="325">
      <t>ショリジョウ</t>
    </rPh>
    <rPh sb="326" eb="328">
      <t>カドウ</t>
    </rPh>
    <rPh sb="337" eb="339">
      <t>シセツ</t>
    </rPh>
    <rPh sb="339" eb="342">
      <t>リヨウリツ</t>
    </rPh>
    <rPh sb="343" eb="344">
      <t>ホン</t>
    </rPh>
    <rPh sb="344" eb="346">
      <t>ジギョウ</t>
    </rPh>
    <rPh sb="347" eb="349">
      <t>コウキョウ</t>
    </rPh>
    <rPh sb="349" eb="352">
      <t>ゲスイドウ</t>
    </rPh>
    <rPh sb="352" eb="354">
      <t>ブブン</t>
    </rPh>
    <rPh sb="355" eb="358">
      <t>オスイリョウ</t>
    </rPh>
    <rPh sb="359" eb="361">
      <t>ショリ</t>
    </rPh>
    <rPh sb="361" eb="363">
      <t>ノウリョク</t>
    </rPh>
    <rPh sb="365" eb="367">
      <t>アンブン</t>
    </rPh>
    <rPh sb="369" eb="371">
      <t>サンシュツ</t>
    </rPh>
    <rPh sb="373" eb="375">
      <t>スウチ</t>
    </rPh>
    <rPh sb="386" eb="389">
      <t>スイセンカ</t>
    </rPh>
    <rPh sb="389" eb="390">
      <t>リツ</t>
    </rPh>
    <rPh sb="396" eb="398">
      <t>ルイジ</t>
    </rPh>
    <rPh sb="398" eb="400">
      <t>ダンタイ</t>
    </rPh>
    <rPh sb="401" eb="403">
      <t>ゼンコク</t>
    </rPh>
    <rPh sb="403" eb="405">
      <t>ヘイキン</t>
    </rPh>
    <rPh sb="406" eb="408">
      <t>ウワマワ</t>
    </rPh>
    <rPh sb="415" eb="417">
      <t>ゲスイ</t>
    </rPh>
    <rPh sb="417" eb="418">
      <t>ドウ</t>
    </rPh>
    <rPh sb="420" eb="422">
      <t>セツゾク</t>
    </rPh>
    <rPh sb="422" eb="424">
      <t>ワリアイ</t>
    </rPh>
    <rPh sb="430" eb="431">
      <t>ノゾ</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</si>
</sst>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9334440"/>
        <c:axId val="34813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ser>
        <c:dLbls>
          <c:showLegendKey val="0"/>
          <c:showVal val="0"/>
          <c:showCatName val="0"/>
          <c:showSerName val="0"/>
          <c:showPercent val="0"/>
          <c:showBubbleSize val="0"/>
        </c:dLbls>
        <c:marker val="1"/>
        <c:smooth val="0"/>
        <c:axId val="349334440"/>
        <c:axId val="348138592"/>
      </c:lineChart>
      <c:dateAx>
        <c:axId val="349334440"/>
        <c:scaling>
          <c:orientation val="minMax"/>
        </c:scaling>
        <c:delete val="1"/>
        <c:axPos val="b"/>
        <c:numFmt formatCode="ge" sourceLinked="1"/>
        <c:majorTickMark val="none"/>
        <c:minorTickMark val="none"/>
        <c:tickLblPos val="none"/>
        <c:crossAx val="348138592"/>
        <c:crosses val="autoZero"/>
        <c:auto val="1"/>
        <c:lblOffset val="100"/>
        <c:baseTimeUnit val="years"/>
      </c:dateAx>
      <c:valAx>
        <c:axId val="3481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3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42.43</c:v>
                </c:pt>
                <c:pt idx="1">
                  <c:v>40.369999999999997</c:v>
                </c:pt>
                <c:pt idx="2">
                  <c:v>51.77</c:v>
                </c:pt>
                <c:pt idx="3">
                  <c:v>49.68</c:v>
                </c:pt>
                <c:pt idx="4">
                  <c:v>49.15</c:v>
                </c:pt>
              </c:numCache>
            </c:numRef>
          </c:val>
        </c:ser>
        <c:dLbls>
          <c:showLegendKey val="0"/>
          <c:showVal val="0"/>
          <c:showCatName val="0"/>
          <c:showSerName val="0"/>
          <c:showPercent val="0"/>
          <c:showBubbleSize val="0"/>
        </c:dLbls>
        <c:gapWidth val="150"/>
        <c:axId val="351781720"/>
        <c:axId val="3517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ser>
        <c:dLbls>
          <c:showLegendKey val="0"/>
          <c:showVal val="0"/>
          <c:showCatName val="0"/>
          <c:showSerName val="0"/>
          <c:showPercent val="0"/>
          <c:showBubbleSize val="0"/>
        </c:dLbls>
        <c:marker val="1"/>
        <c:smooth val="0"/>
        <c:axId val="351781720"/>
        <c:axId val="351782112"/>
      </c:lineChart>
      <c:dateAx>
        <c:axId val="351781720"/>
        <c:scaling>
          <c:orientation val="minMax"/>
        </c:scaling>
        <c:delete val="1"/>
        <c:axPos val="b"/>
        <c:numFmt formatCode="ge" sourceLinked="1"/>
        <c:majorTickMark val="none"/>
        <c:minorTickMark val="none"/>
        <c:tickLblPos val="none"/>
        <c:crossAx val="351782112"/>
        <c:crosses val="autoZero"/>
        <c:auto val="1"/>
        <c:lblOffset val="100"/>
        <c:baseTimeUnit val="years"/>
      </c:dateAx>
      <c:valAx>
        <c:axId val="3517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78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87.81</c:v>
                </c:pt>
                <c:pt idx="1">
                  <c:v>88.74</c:v>
                </c:pt>
                <c:pt idx="2">
                  <c:v>89.22</c:v>
                </c:pt>
                <c:pt idx="3">
                  <c:v>89.83</c:v>
                </c:pt>
                <c:pt idx="4">
                  <c:v>89.14</c:v>
                </c:pt>
              </c:numCache>
            </c:numRef>
          </c:val>
        </c:ser>
        <c:dLbls>
          <c:showLegendKey val="0"/>
          <c:showVal val="0"/>
          <c:showCatName val="0"/>
          <c:showSerName val="0"/>
          <c:showPercent val="0"/>
          <c:showBubbleSize val="0"/>
        </c:dLbls>
        <c:gapWidth val="150"/>
        <c:axId val="351783288"/>
        <c:axId val="3517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ser>
        <c:dLbls>
          <c:showLegendKey val="0"/>
          <c:showVal val="0"/>
          <c:showCatName val="0"/>
          <c:showSerName val="0"/>
          <c:showPercent val="0"/>
          <c:showBubbleSize val="0"/>
        </c:dLbls>
        <c:marker val="1"/>
        <c:smooth val="0"/>
        <c:axId val="351783288"/>
        <c:axId val="351783680"/>
      </c:lineChart>
      <c:dateAx>
        <c:axId val="351783288"/>
        <c:scaling>
          <c:orientation val="minMax"/>
        </c:scaling>
        <c:delete val="1"/>
        <c:axPos val="b"/>
        <c:numFmt formatCode="ge" sourceLinked="1"/>
        <c:majorTickMark val="none"/>
        <c:minorTickMark val="none"/>
        <c:tickLblPos val="none"/>
        <c:crossAx val="351783680"/>
        <c:crosses val="autoZero"/>
        <c:auto val="1"/>
        <c:lblOffset val="100"/>
        <c:baseTimeUnit val="years"/>
      </c:dateAx>
      <c:valAx>
        <c:axId val="3517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78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80.010000000000005</c:v>
                </c:pt>
                <c:pt idx="1">
                  <c:v>79.709999999999994</c:v>
                </c:pt>
                <c:pt idx="2">
                  <c:v>80.459999999999994</c:v>
                </c:pt>
                <c:pt idx="3">
                  <c:v>80.19</c:v>
                </c:pt>
                <c:pt idx="4">
                  <c:v>79.66</c:v>
                </c:pt>
              </c:numCache>
            </c:numRef>
          </c:val>
        </c:ser>
        <c:dLbls>
          <c:showLegendKey val="0"/>
          <c:showVal val="0"/>
          <c:showCatName val="0"/>
          <c:showSerName val="0"/>
          <c:showPercent val="0"/>
          <c:showBubbleSize val="0"/>
        </c:dLbls>
        <c:gapWidth val="150"/>
        <c:axId val="345488120"/>
        <c:axId val="35218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488120"/>
        <c:axId val="352182192"/>
      </c:lineChart>
      <c:dateAx>
        <c:axId val="345488120"/>
        <c:scaling>
          <c:orientation val="minMax"/>
        </c:scaling>
        <c:delete val="1"/>
        <c:axPos val="b"/>
        <c:numFmt formatCode="ge" sourceLinked="1"/>
        <c:majorTickMark val="none"/>
        <c:minorTickMark val="none"/>
        <c:tickLblPos val="none"/>
        <c:crossAx val="352182192"/>
        <c:crosses val="autoZero"/>
        <c:auto val="1"/>
        <c:lblOffset val="100"/>
        <c:baseTimeUnit val="years"/>
      </c:dateAx>
      <c:valAx>
        <c:axId val="35218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48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2183368"/>
        <c:axId val="35218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2183368"/>
        <c:axId val="352183760"/>
      </c:lineChart>
      <c:dateAx>
        <c:axId val="352183368"/>
        <c:scaling>
          <c:orientation val="minMax"/>
        </c:scaling>
        <c:delete val="1"/>
        <c:axPos val="b"/>
        <c:numFmt formatCode="ge" sourceLinked="1"/>
        <c:majorTickMark val="none"/>
        <c:minorTickMark val="none"/>
        <c:tickLblPos val="none"/>
        <c:crossAx val="352183760"/>
        <c:crosses val="autoZero"/>
        <c:auto val="1"/>
        <c:lblOffset val="100"/>
        <c:baseTimeUnit val="years"/>
      </c:dateAx>
      <c:valAx>
        <c:axId val="35218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8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2184936"/>
        <c:axId val="35218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2184936"/>
        <c:axId val="352185328"/>
      </c:lineChart>
      <c:dateAx>
        <c:axId val="352184936"/>
        <c:scaling>
          <c:orientation val="minMax"/>
        </c:scaling>
        <c:delete val="1"/>
        <c:axPos val="b"/>
        <c:numFmt formatCode="ge" sourceLinked="1"/>
        <c:majorTickMark val="none"/>
        <c:minorTickMark val="none"/>
        <c:tickLblPos val="none"/>
        <c:crossAx val="352185328"/>
        <c:crosses val="autoZero"/>
        <c:auto val="1"/>
        <c:lblOffset val="100"/>
        <c:baseTimeUnit val="years"/>
      </c:dateAx>
      <c:valAx>
        <c:axId val="35218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8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2297320"/>
        <c:axId val="35229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2297320"/>
        <c:axId val="352297712"/>
      </c:lineChart>
      <c:dateAx>
        <c:axId val="352297320"/>
        <c:scaling>
          <c:orientation val="minMax"/>
        </c:scaling>
        <c:delete val="1"/>
        <c:axPos val="b"/>
        <c:numFmt formatCode="ge" sourceLinked="1"/>
        <c:majorTickMark val="none"/>
        <c:minorTickMark val="none"/>
        <c:tickLblPos val="none"/>
        <c:crossAx val="352297712"/>
        <c:crosses val="autoZero"/>
        <c:auto val="1"/>
        <c:lblOffset val="100"/>
        <c:baseTimeUnit val="years"/>
      </c:dateAx>
      <c:valAx>
        <c:axId val="35229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9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2298888"/>
        <c:axId val="35229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2298888"/>
        <c:axId val="352299280"/>
      </c:lineChart>
      <c:dateAx>
        <c:axId val="352298888"/>
        <c:scaling>
          <c:orientation val="minMax"/>
        </c:scaling>
        <c:delete val="1"/>
        <c:axPos val="b"/>
        <c:numFmt formatCode="ge" sourceLinked="1"/>
        <c:majorTickMark val="none"/>
        <c:minorTickMark val="none"/>
        <c:tickLblPos val="none"/>
        <c:crossAx val="352299280"/>
        <c:crosses val="autoZero"/>
        <c:auto val="1"/>
        <c:lblOffset val="100"/>
        <c:baseTimeUnit val="years"/>
      </c:dateAx>
      <c:valAx>
        <c:axId val="35229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9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1341.29</c:v>
                </c:pt>
                <c:pt idx="1">
                  <c:v>1320.93</c:v>
                </c:pt>
                <c:pt idx="2">
                  <c:v>1393.15</c:v>
                </c:pt>
                <c:pt idx="3">
                  <c:v>865.89</c:v>
                </c:pt>
                <c:pt idx="4">
                  <c:v>1503.25</c:v>
                </c:pt>
              </c:numCache>
            </c:numRef>
          </c:val>
        </c:ser>
        <c:dLbls>
          <c:showLegendKey val="0"/>
          <c:showVal val="0"/>
          <c:showCatName val="0"/>
          <c:showSerName val="0"/>
          <c:showPercent val="0"/>
          <c:showBubbleSize val="0"/>
        </c:dLbls>
        <c:gapWidth val="150"/>
        <c:axId val="352300456"/>
        <c:axId val="35169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ser>
        <c:dLbls>
          <c:showLegendKey val="0"/>
          <c:showVal val="0"/>
          <c:showCatName val="0"/>
          <c:showSerName val="0"/>
          <c:showPercent val="0"/>
          <c:showBubbleSize val="0"/>
        </c:dLbls>
        <c:marker val="1"/>
        <c:smooth val="0"/>
        <c:axId val="352300456"/>
        <c:axId val="351695312"/>
      </c:lineChart>
      <c:dateAx>
        <c:axId val="352300456"/>
        <c:scaling>
          <c:orientation val="minMax"/>
        </c:scaling>
        <c:delete val="1"/>
        <c:axPos val="b"/>
        <c:numFmt formatCode="ge" sourceLinked="1"/>
        <c:majorTickMark val="none"/>
        <c:minorTickMark val="none"/>
        <c:tickLblPos val="none"/>
        <c:crossAx val="351695312"/>
        <c:crosses val="autoZero"/>
        <c:auto val="1"/>
        <c:lblOffset val="100"/>
        <c:baseTimeUnit val="years"/>
      </c:dateAx>
      <c:valAx>
        <c:axId val="35169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0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53.86</c:v>
                </c:pt>
                <c:pt idx="1">
                  <c:v>52.81</c:v>
                </c:pt>
                <c:pt idx="2">
                  <c:v>47.26</c:v>
                </c:pt>
                <c:pt idx="3">
                  <c:v>47.32</c:v>
                </c:pt>
                <c:pt idx="4">
                  <c:v>79.38</c:v>
                </c:pt>
              </c:numCache>
            </c:numRef>
          </c:val>
        </c:ser>
        <c:dLbls>
          <c:showLegendKey val="0"/>
          <c:showVal val="0"/>
          <c:showCatName val="0"/>
          <c:showSerName val="0"/>
          <c:showPercent val="0"/>
          <c:showBubbleSize val="0"/>
        </c:dLbls>
        <c:gapWidth val="150"/>
        <c:axId val="351696488"/>
        <c:axId val="35169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ser>
        <c:dLbls>
          <c:showLegendKey val="0"/>
          <c:showVal val="0"/>
          <c:showCatName val="0"/>
          <c:showSerName val="0"/>
          <c:showPercent val="0"/>
          <c:showBubbleSize val="0"/>
        </c:dLbls>
        <c:marker val="1"/>
        <c:smooth val="0"/>
        <c:axId val="351696488"/>
        <c:axId val="351696880"/>
      </c:lineChart>
      <c:dateAx>
        <c:axId val="351696488"/>
        <c:scaling>
          <c:orientation val="minMax"/>
        </c:scaling>
        <c:delete val="1"/>
        <c:axPos val="b"/>
        <c:numFmt formatCode="ge" sourceLinked="1"/>
        <c:majorTickMark val="none"/>
        <c:minorTickMark val="none"/>
        <c:tickLblPos val="none"/>
        <c:crossAx val="351696880"/>
        <c:crosses val="autoZero"/>
        <c:auto val="1"/>
        <c:lblOffset val="100"/>
        <c:baseTimeUnit val="years"/>
      </c:dateAx>
      <c:valAx>
        <c:axId val="35169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9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275.56</c:v>
                </c:pt>
                <c:pt idx="1">
                  <c:v>279.20999999999998</c:v>
                </c:pt>
                <c:pt idx="2">
                  <c:v>290.02999999999997</c:v>
                </c:pt>
                <c:pt idx="3">
                  <c:v>295.08999999999997</c:v>
                </c:pt>
                <c:pt idx="4">
                  <c:v>184.76</c:v>
                </c:pt>
              </c:numCache>
            </c:numRef>
          </c:val>
        </c:ser>
        <c:dLbls>
          <c:showLegendKey val="0"/>
          <c:showVal val="0"/>
          <c:showCatName val="0"/>
          <c:showSerName val="0"/>
          <c:showPercent val="0"/>
          <c:showBubbleSize val="0"/>
        </c:dLbls>
        <c:gapWidth val="150"/>
        <c:axId val="351698056"/>
        <c:axId val="35169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ser>
        <c:dLbls>
          <c:showLegendKey val="0"/>
          <c:showVal val="0"/>
          <c:showCatName val="0"/>
          <c:showSerName val="0"/>
          <c:showPercent val="0"/>
          <c:showBubbleSize val="0"/>
        </c:dLbls>
        <c:marker val="1"/>
        <c:smooth val="0"/>
        <c:axId val="351698056"/>
        <c:axId val="351698448"/>
      </c:lineChart>
      <c:dateAx>
        <c:axId val="351698056"/>
        <c:scaling>
          <c:orientation val="minMax"/>
        </c:scaling>
        <c:delete val="1"/>
        <c:axPos val="b"/>
        <c:numFmt formatCode="ge" sourceLinked="1"/>
        <c:majorTickMark val="none"/>
        <c:minorTickMark val="none"/>
        <c:tickLblPos val="none"/>
        <c:crossAx val="351698448"/>
        <c:crosses val="autoZero"/>
        <c:auto val="1"/>
        <c:lblOffset val="100"/>
        <c:baseTimeUnit val="years"/>
      </c:dateAx>
      <c:valAx>
        <c:axId val="35169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9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 zoomScale="85" zoomScaleNormal="85" workbookViewId="0">
      <selection activeCell="BL11" sqref="BL11:BZ1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静岡県　掛川市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
        <v>122</v>
      </c>
      <c r="AE8" s="79"/>
      <c r="AF8" s="79"/>
      <c r="AG8" s="79"/>
      <c r="AH8" s="79"/>
      <c r="AI8" s="79"/>
      <c r="AJ8" s="79"/>
      <c r="AK8" s="4"/>
      <c r="AL8" s="73">
        <f>データ!S6</f>
        <v>117792</v>
      </c>
      <c r="AM8" s="73"/>
      <c r="AN8" s="73"/>
      <c r="AO8" s="73"/>
      <c r="AP8" s="73"/>
      <c r="AQ8" s="73"/>
      <c r="AR8" s="73"/>
      <c r="AS8" s="73"/>
      <c r="AT8" s="72">
        <f>データ!T6</f>
        <v>265.69</v>
      </c>
      <c r="AU8" s="72"/>
      <c r="AV8" s="72"/>
      <c r="AW8" s="72"/>
      <c r="AX8" s="72"/>
      <c r="AY8" s="72"/>
      <c r="AZ8" s="72"/>
      <c r="BA8" s="72"/>
      <c r="BB8" s="72">
        <f>データ!U6</f>
        <v>443.34</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3.54</v>
      </c>
      <c r="Q10" s="72"/>
      <c r="R10" s="72"/>
      <c r="S10" s="72"/>
      <c r="T10" s="72"/>
      <c r="U10" s="72"/>
      <c r="V10" s="72"/>
      <c r="W10" s="72">
        <f>データ!Q6</f>
        <v>100</v>
      </c>
      <c r="X10" s="72"/>
      <c r="Y10" s="72"/>
      <c r="Z10" s="72"/>
      <c r="AA10" s="72"/>
      <c r="AB10" s="72"/>
      <c r="AC10" s="72"/>
      <c r="AD10" s="73">
        <f>データ!R6</f>
        <v>2786</v>
      </c>
      <c r="AE10" s="73"/>
      <c r="AF10" s="73"/>
      <c r="AG10" s="73"/>
      <c r="AH10" s="73"/>
      <c r="AI10" s="73"/>
      <c r="AJ10" s="73"/>
      <c r="AK10" s="2"/>
      <c r="AL10" s="73">
        <f>データ!V6</f>
        <v>4162</v>
      </c>
      <c r="AM10" s="73"/>
      <c r="AN10" s="73"/>
      <c r="AO10" s="73"/>
      <c r="AP10" s="73"/>
      <c r="AQ10" s="73"/>
      <c r="AR10" s="73"/>
      <c r="AS10" s="73"/>
      <c r="AT10" s="72">
        <f>データ!W6</f>
        <v>1.67</v>
      </c>
      <c r="AU10" s="72"/>
      <c r="AV10" s="72"/>
      <c r="AW10" s="72"/>
      <c r="AX10" s="72"/>
      <c r="AY10" s="72"/>
      <c r="AZ10" s="72"/>
      <c r="BA10" s="72"/>
      <c r="BB10" s="72">
        <f>データ!X6</f>
        <v>2492.2199999999998</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121</v>
      </c>
      <c r="BM47" s="56"/>
      <c r="BN47" s="56"/>
      <c r="BO47" s="56"/>
      <c r="BP47" s="56"/>
      <c r="BQ47" s="56"/>
      <c r="BR47" s="56"/>
      <c r="BS47" s="56"/>
      <c r="BT47" s="56"/>
      <c r="BU47" s="56"/>
      <c r="BV47" s="56"/>
      <c r="BW47" s="56"/>
      <c r="BX47" s="56"/>
      <c r="BY47" s="56"/>
      <c r="BZ47" s="5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222135</v>
      </c>
      <c r="D6" s="33">
        <f t="shared" si="3"/>
        <v>47</v>
      </c>
      <c r="E6" s="33">
        <f t="shared" si="3"/>
        <v>17</v>
      </c>
      <c r="F6" s="33">
        <f t="shared" si="3"/>
        <v>4</v>
      </c>
      <c r="G6" s="33">
        <f t="shared" si="3"/>
        <v>0</v>
      </c>
      <c r="H6" s="33" t="str">
        <f t="shared" si="3"/>
        <v>静岡県　掛川市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3.54</v>
      </c>
      <c r="Q6" s="34">
        <f t="shared" si="3"/>
        <v>100</v>
      </c>
      <c r="R6" s="34">
        <f t="shared" si="3"/>
        <v>2786</v>
      </c>
      <c r="S6" s="34">
        <f t="shared" si="3"/>
        <v>117792</v>
      </c>
      <c r="T6" s="34">
        <f t="shared" si="3"/>
        <v>265.69</v>
      </c>
      <c r="U6" s="34">
        <f t="shared" si="3"/>
        <v>443.34</v>
      </c>
      <c r="V6" s="34">
        <f t="shared" si="3"/>
        <v>4162</v>
      </c>
      <c r="W6" s="34">
        <f t="shared" si="3"/>
        <v>1.67</v>
      </c>
      <c r="X6" s="34">
        <f t="shared" si="3"/>
        <v>2492.2199999999998</v>
      </c>
      <c r="Y6" s="35">
        <f>IF(Y7="",NA(),Y7)</f>
        <v>80.010000000000005</v>
      </c>
      <c r="Z6" s="35">
        <f t="shared" ref="Z6:AH6" si="4">IF(Z7="",NA(),Z7)</f>
        <v>79.709999999999994</v>
      </c>
      <c r="AA6" s="35">
        <f t="shared" si="4"/>
        <v>80.459999999999994</v>
      </c>
      <c r="AB6" s="35">
        <f t="shared" si="4"/>
        <v>80.19</v>
      </c>
      <c r="AC6" s="35">
        <f t="shared" si="4"/>
        <v>79.66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1341.29</v>
      </c>
      <c r="BG6" s="35">
        <f t="shared" ref="BG6:BO6" si="7">IF(BG7="",NA(),BG7)</f>
        <v>1320.93</v>
      </c>
      <c r="BH6" s="35">
        <f t="shared" si="7"/>
        <v>1393.15</v>
      </c>
      <c r="BI6" s="35">
        <f t="shared" si="7"/>
        <v>865.89</v>
      </c>
      <c r="BJ6" s="35">
        <f t="shared" si="7"/>
        <v>1503.25</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53.86</v>
      </c>
      <c r="BR6" s="35">
        <f t="shared" ref="BR6:BZ6" si="8">IF(BR7="",NA(),BR7)</f>
        <v>52.81</v>
      </c>
      <c r="BS6" s="35">
        <f t="shared" si="8"/>
        <v>47.26</v>
      </c>
      <c r="BT6" s="35">
        <f t="shared" si="8"/>
        <v>47.32</v>
      </c>
      <c r="BU6" s="35">
        <f t="shared" si="8"/>
        <v>79.38</v>
      </c>
      <c r="BV6" s="35">
        <f t="shared" si="8"/>
        <v>51.73</v>
      </c>
      <c r="BW6" s="35">
        <f t="shared" si="8"/>
        <v>53.01</v>
      </c>
      <c r="BX6" s="35">
        <f t="shared" si="8"/>
        <v>50.54</v>
      </c>
      <c r="BY6" s="35">
        <f t="shared" si="8"/>
        <v>49.22</v>
      </c>
      <c r="BZ6" s="35">
        <f t="shared" si="8"/>
        <v>69.87</v>
      </c>
      <c r="CA6" s="34" t="str">
        <f>IF(CA7="","",IF(CA7="-","【-】","【"&amp;SUBSTITUTE(TEXT(CA7,"#,##0.00"),"-","△")&amp;"】"))</f>
        <v>【69.80】</v>
      </c>
      <c r="CB6" s="35">
        <f>IF(CB7="",NA(),CB7)</f>
        <v>275.56</v>
      </c>
      <c r="CC6" s="35">
        <f t="shared" ref="CC6:CK6" si="9">IF(CC7="",NA(),CC7)</f>
        <v>279.20999999999998</v>
      </c>
      <c r="CD6" s="35">
        <f t="shared" si="9"/>
        <v>290.02999999999997</v>
      </c>
      <c r="CE6" s="35">
        <f t="shared" si="9"/>
        <v>295.08999999999997</v>
      </c>
      <c r="CF6" s="35">
        <f t="shared" si="9"/>
        <v>184.76</v>
      </c>
      <c r="CG6" s="35">
        <f t="shared" si="9"/>
        <v>310.47000000000003</v>
      </c>
      <c r="CH6" s="35">
        <f t="shared" si="9"/>
        <v>299.39</v>
      </c>
      <c r="CI6" s="35">
        <f t="shared" si="9"/>
        <v>320.36</v>
      </c>
      <c r="CJ6" s="35">
        <f t="shared" si="9"/>
        <v>332.02</v>
      </c>
      <c r="CK6" s="35">
        <f t="shared" si="9"/>
        <v>234.96</v>
      </c>
      <c r="CL6" s="34" t="str">
        <f>IF(CL7="","",IF(CL7="-","【-】","【"&amp;SUBSTITUTE(TEXT(CL7,"#,##0.00"),"-","△")&amp;"】"))</f>
        <v>【232.54】</v>
      </c>
      <c r="CM6" s="35">
        <f>IF(CM7="",NA(),CM7)</f>
        <v>42.43</v>
      </c>
      <c r="CN6" s="35">
        <f t="shared" ref="CN6:CV6" si="10">IF(CN7="",NA(),CN7)</f>
        <v>40.369999999999997</v>
      </c>
      <c r="CO6" s="35">
        <f t="shared" si="10"/>
        <v>51.77</v>
      </c>
      <c r="CP6" s="35">
        <f t="shared" si="10"/>
        <v>49.68</v>
      </c>
      <c r="CQ6" s="35">
        <f t="shared" si="10"/>
        <v>49.15</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87.81</v>
      </c>
      <c r="CY6" s="35">
        <f t="shared" ref="CY6:DG6" si="11">IF(CY7="",NA(),CY7)</f>
        <v>88.74</v>
      </c>
      <c r="CZ6" s="35">
        <f t="shared" si="11"/>
        <v>89.22</v>
      </c>
      <c r="DA6" s="35">
        <f t="shared" si="11"/>
        <v>89.83</v>
      </c>
      <c r="DB6" s="35">
        <f t="shared" si="11"/>
        <v>89.14</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c r="A7" s="28"/>
      <c r="B7" s="37">
        <v>2016</v>
      </c>
      <c r="C7" s="37">
        <v>222135</v>
      </c>
      <c r="D7" s="37">
        <v>47</v>
      </c>
      <c r="E7" s="37">
        <v>17</v>
      </c>
      <c r="F7" s="37">
        <v>4</v>
      </c>
      <c r="G7" s="37">
        <v>0</v>
      </c>
      <c r="H7" s="37" t="s">
        <v>109</v>
      </c>
      <c r="I7" s="37" t="s">
        <v>110</v>
      </c>
      <c r="J7" s="37" t="s">
        <v>111</v>
      </c>
      <c r="K7" s="37" t="s">
        <v>112</v>
      </c>
      <c r="L7" s="37" t="s">
        <v>113</v>
      </c>
      <c r="M7" s="37"/>
      <c r="N7" s="38" t="s">
        <v>114</v>
      </c>
      <c r="O7" s="38" t="s">
        <v>115</v>
      </c>
      <c r="P7" s="38">
        <v>3.54</v>
      </c>
      <c r="Q7" s="38">
        <v>100</v>
      </c>
      <c r="R7" s="38">
        <v>2786</v>
      </c>
      <c r="S7" s="38">
        <v>117792</v>
      </c>
      <c r="T7" s="38">
        <v>265.69</v>
      </c>
      <c r="U7" s="38">
        <v>443.34</v>
      </c>
      <c r="V7" s="38">
        <v>4162</v>
      </c>
      <c r="W7" s="38">
        <v>1.67</v>
      </c>
      <c r="X7" s="38">
        <v>2492.2199999999998</v>
      </c>
      <c r="Y7" s="38">
        <v>80.010000000000005</v>
      </c>
      <c r="Z7" s="38">
        <v>79.709999999999994</v>
      </c>
      <c r="AA7" s="38">
        <v>80.459999999999994</v>
      </c>
      <c r="AB7" s="38">
        <v>80.19</v>
      </c>
      <c r="AC7" s="38">
        <v>79.66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1341.29</v>
      </c>
      <c r="BG7" s="38">
        <v>1320.93</v>
      </c>
      <c r="BH7" s="38">
        <v>1393.15</v>
      </c>
      <c r="BI7" s="38">
        <v>865.89</v>
      </c>
      <c r="BJ7" s="38">
        <v>1503.25</v>
      </c>
      <c r="BK7" s="38">
        <v>1716.82</v>
      </c>
      <c r="BL7" s="38">
        <v>1554.05</v>
      </c>
      <c r="BM7" s="38">
        <v>1671.86</v>
      </c>
      <c r="BN7" s="38">
        <v>1673.47</v>
      </c>
      <c r="BO7" s="38">
        <v>1298.9100000000001</v>
      </c>
      <c r="BP7" s="38">
        <v>1348.09</v>
      </c>
      <c r="BQ7" s="38">
        <v>53.86</v>
      </c>
      <c r="BR7" s="38">
        <v>52.81</v>
      </c>
      <c r="BS7" s="38">
        <v>47.26</v>
      </c>
      <c r="BT7" s="38">
        <v>47.32</v>
      </c>
      <c r="BU7" s="38">
        <v>79.38</v>
      </c>
      <c r="BV7" s="38">
        <v>51.73</v>
      </c>
      <c r="BW7" s="38">
        <v>53.01</v>
      </c>
      <c r="BX7" s="38">
        <v>50.54</v>
      </c>
      <c r="BY7" s="38">
        <v>49.22</v>
      </c>
      <c r="BZ7" s="38">
        <v>69.87</v>
      </c>
      <c r="CA7" s="38">
        <v>69.8</v>
      </c>
      <c r="CB7" s="38">
        <v>275.56</v>
      </c>
      <c r="CC7" s="38">
        <v>279.20999999999998</v>
      </c>
      <c r="CD7" s="38">
        <v>290.02999999999997</v>
      </c>
      <c r="CE7" s="38">
        <v>295.08999999999997</v>
      </c>
      <c r="CF7" s="38">
        <v>184.76</v>
      </c>
      <c r="CG7" s="38">
        <v>310.47000000000003</v>
      </c>
      <c r="CH7" s="38">
        <v>299.39</v>
      </c>
      <c r="CI7" s="38">
        <v>320.36</v>
      </c>
      <c r="CJ7" s="38">
        <v>332.02</v>
      </c>
      <c r="CK7" s="38">
        <v>234.96</v>
      </c>
      <c r="CL7" s="38">
        <v>232.54</v>
      </c>
      <c r="CM7" s="38">
        <v>42.43</v>
      </c>
      <c r="CN7" s="38">
        <v>40.369999999999997</v>
      </c>
      <c r="CO7" s="38">
        <v>51.77</v>
      </c>
      <c r="CP7" s="38">
        <v>49.68</v>
      </c>
      <c r="CQ7" s="38">
        <v>49.15</v>
      </c>
      <c r="CR7" s="38">
        <v>36.67</v>
      </c>
      <c r="CS7" s="38">
        <v>36.200000000000003</v>
      </c>
      <c r="CT7" s="38">
        <v>34.74</v>
      </c>
      <c r="CU7" s="38">
        <v>36.65</v>
      </c>
      <c r="CV7" s="38">
        <v>42.9</v>
      </c>
      <c r="CW7" s="38">
        <v>42.17</v>
      </c>
      <c r="CX7" s="38">
        <v>87.81</v>
      </c>
      <c r="CY7" s="38">
        <v>88.74</v>
      </c>
      <c r="CZ7" s="38">
        <v>89.22</v>
      </c>
      <c r="DA7" s="38">
        <v>89.83</v>
      </c>
      <c r="DB7" s="38">
        <v>89.14</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川西 史彦</cp:lastModifiedBy>
  <cp:lastPrinted>2018-02-05T04:36:41Z</cp:lastPrinted>
  <dcterms:created xsi:type="dcterms:W3CDTF">2017-12-25T02:19:54Z</dcterms:created>
  <dcterms:modified xsi:type="dcterms:W3CDTF">2018-02-06T07:02:10Z</dcterms:modified>
  <cp:category/>
</cp:coreProperties>
</file>