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下水整備課\２９共有\照会・回答\庁内\財政課\180131【0214財政〆切】【依頼】H28年度決算「経営比較分析表」の分析等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<sst xmlns="http://schemas.openxmlformats.org/spreadsheetml/2006/main" count="240" uniqueCount="125">
  <si>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</si>
  <si>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</si>
  <si>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</si>
  <si>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</si>
  <si>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</si>
  <si>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</si>
  <si>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</si>
  <si>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</si>
  <si>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</si>
  <si>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</si>
  <si>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</si>
  <si>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</si>
  <si>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</si>
  <si>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</si>
  <si>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</si>
  <si>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</si>
  <si>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</si>
  <si>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</si>
  <si>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</si>
  <si>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</si>
  <si>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</si>
  <si>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</si>
  <si>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</si>
  <si>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</si>
  <si>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</si>
  <si>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</si>
  <si>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</si>
  <si>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</si>
  <si>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</si>
  <si>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</si>
  <si>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</si>
  <si>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</si>
  <si>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</si>
  <si>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</si>
  <si>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</si>
  <si>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</si>
  <si>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</si>
  <si>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</si>
  <si>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</si>
  <si>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</si>
  <si>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</si>
  <si>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</si>
  <si>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</si>
  <si>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</si>
  <si>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</si>
  <si>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</si>
  <si>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</si>
  <si>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</si>
  <si>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</si>
  <si>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</si>
  <si>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</si>
  <si>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</si>
  <si>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</si>
  <si>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</si>
  <si>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</si>
  <si>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</si>
  <si>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</si>
  <si>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</si>
  <si>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</si>
  <si>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</si>
  <si>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</si>
  <si>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</si>
  <si>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</si>
  <si>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</si>
  <si>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</si>
  <si>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</si>
  <si>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</si>
  <si>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</si>
  <si>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</si>
  <si>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</si>
  <si>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</si>
  <si>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</si>
  <si>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</si>
  <si>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</si>
  <si>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</si>
  <si>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</si>
  <si>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</si>
  <si>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</si>
  <si>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</si>
  <si>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</si>
  <si>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</si>
  <si>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</si>
  <si>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</si>
  <si>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</si>
  <si>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</si>
  <si>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</si>
  <si>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</si>
  <si>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</si>
  <si>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</si>
  <si>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</si>
  <si>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</si>
  <si>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</si>
  <si>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</si>
  <si>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</si>
  <si>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</si>
  <si>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</si>
  <si>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</si>
  <si>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</si>
  <si>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</si>
  <si>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</si>
  <si>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</si>
  <si>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</si>
  <si>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</si>
  <si>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</si>
  <si>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</si>
  <si>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</si>
  <si>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</si>
  <si>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</si>
  <si>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</si>
  <si>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掛川市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</si>
  <si>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</si>
  <si>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</si>
  <si>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</si>
  <si>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</si>
  <si>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</si>
  <si>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</si>
  <si>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</si>
  <si>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</si>
  <si>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</si>
  <si>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</si>
  <si>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</si>
  <si>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・本市の農業集落排水事業は、4地区とも既に整備は終了しており、現在は運転管理が主な事業となっているため、施設の健全な維持管理に努めています。
・区域内人口密度が低く規模のﾒﾘｯﾄが活かしにくいなかでも使用料水準の検討と費用削減に取り組み、さらには近接する他施設との統合も視野に入れ、より効率的な運営を目指していきます。
</t>
    <rPh sb="2" eb="4">
      <t>ホンシ</t>
    </rPh>
    <rPh sb="5" eb="7">
      <t>ノウギョウ</t>
    </rPh>
    <rPh sb="7" eb="9">
      <t>シュウラク</t>
    </rPh>
    <rPh sb="9" eb="11">
      <t>ハイスイ</t>
    </rPh>
    <rPh sb="11" eb="13">
      <t>ジギョウ</t>
    </rPh>
    <rPh sb="16" eb="18">
      <t>チク</t>
    </rPh>
    <rPh sb="20" eb="21">
      <t>スデ</t>
    </rPh>
    <rPh sb="22" eb="24">
      <t>セイビ</t>
    </rPh>
    <rPh sb="25" eb="27">
      <t>シュウリョウ</t>
    </rPh>
    <rPh sb="32" eb="34">
      <t>ゲンザイ</t>
    </rPh>
    <rPh sb="35" eb="37">
      <t>ウンテン</t>
    </rPh>
    <rPh sb="37" eb="39">
      <t>カンリ</t>
    </rPh>
    <rPh sb="40" eb="41">
      <t>オモ</t>
    </rPh>
    <rPh sb="42" eb="44">
      <t>ジギョウ</t>
    </rPh>
    <rPh sb="53" eb="55">
      <t>シセツ</t>
    </rPh>
    <rPh sb="56" eb="58">
      <t>ケンゼン</t>
    </rPh>
    <rPh sb="59" eb="61">
      <t>イジ</t>
    </rPh>
    <rPh sb="61" eb="63">
      <t>カンリ</t>
    </rPh>
    <rPh sb="64" eb="65">
      <t>ツト</t>
    </rPh>
    <rPh sb="73" eb="76">
      <t>クイキナイ</t>
    </rPh>
    <rPh sb="76" eb="78">
      <t>ジンコウ</t>
    </rPh>
    <rPh sb="78" eb="80">
      <t>ミツド</t>
    </rPh>
    <rPh sb="81" eb="82">
      <t>ヒク</t>
    </rPh>
    <rPh sb="83" eb="85">
      <t>キボ</t>
    </rPh>
    <rPh sb="91" eb="92">
      <t>イ</t>
    </rPh>
    <rPh sb="101" eb="104">
      <t>シヨウリョウ</t>
    </rPh>
    <rPh sb="104" eb="106">
      <t>スイジュン</t>
    </rPh>
    <rPh sb="107" eb="109">
      <t>ケントウ</t>
    </rPh>
    <rPh sb="110" eb="112">
      <t>ヒヨウ</t>
    </rPh>
    <rPh sb="112" eb="114">
      <t>サクゲン</t>
    </rPh>
    <rPh sb="115" eb="116">
      <t>ト</t>
    </rPh>
    <rPh sb="117" eb="118">
      <t>ク</t>
    </rPh>
    <rPh sb="124" eb="126">
      <t>キンセツ</t>
    </rPh>
    <rPh sb="128" eb="131">
      <t>タシセツ</t>
    </rPh>
    <rPh sb="133" eb="135">
      <t>トウゴウ</t>
    </rPh>
    <rPh sb="136" eb="138">
      <t>シヤ</t>
    </rPh>
    <rPh sb="139" eb="140">
      <t>イ</t>
    </rPh>
    <rPh sb="144" eb="147">
      <t>コウリツテキ</t>
    </rPh>
    <rPh sb="148" eb="150">
      <t>ウンエイ</t>
    </rPh>
    <rPh sb="151" eb="153">
      <t>メザ</t>
    </rPh>
    <phoneticPr fontId="7"/>
  </si>
  <si>
    <t>①収益的収支比率は、ここ数年82％前後で推移しており、より一層の使用料収入の確保及び経費削減に取り組んでいく必要があります。
④企業債残高対事業規模比率については、類似団体平均より借金の比率が高いですが、債務返済を着実に行い軽減に取り組んでいます。
⑤経費回収率及び⑥汚水処理原価については、類似団体等に比べ良好な数値といえます(分流式下水道に要する経費の適正化により汚水処理に係る経費が抑えられたため)。使用料収入も増加傾向にあるため、今後も汚水処理費等の経費削減及び使用料収入の確保に取り組んでいきます。
⑦施設利用率については、類似団体平均より低く処理場の処理能力に対して日平均処理水量が半分にも達していない状態です。日最大処理水量との比率でも60％程度の利用率であり、思わしくない状態といえます。
⑧水洗化率については、類似団体、全国平均を上回っていますが、下水道への接続割合は100％が望ましいため、今後も接続率向上のため引き続き啓発活動等に努める必要があります。
なお、②③は地方公営企業法上の企業会計での会計処理適用に向け現在準備中(H32年4月適用予定)につき算定することはできませんが、H32年度決算数値から算定予定です。</t>
    <rPh sb="1" eb="4">
      <t>シュウエキテキ</t>
    </rPh>
    <rPh sb="4" eb="6">
      <t>シュウシ</t>
    </rPh>
    <rPh sb="6" eb="8">
      <t>ヒリツ</t>
    </rPh>
    <rPh sb="12" eb="14">
      <t>スウネン</t>
    </rPh>
    <rPh sb="17" eb="19">
      <t>ゼンゴ</t>
    </rPh>
    <rPh sb="29" eb="31">
      <t>イッソウ</t>
    </rPh>
    <rPh sb="64" eb="67">
      <t>キギョウサイ</t>
    </rPh>
    <rPh sb="67" eb="69">
      <t>ザンダカ</t>
    </rPh>
    <rPh sb="69" eb="70">
      <t>タイ</t>
    </rPh>
    <rPh sb="70" eb="72">
      <t>ジギョウ</t>
    </rPh>
    <rPh sb="72" eb="74">
      <t>キボ</t>
    </rPh>
    <rPh sb="74" eb="76">
      <t>ヒリツ</t>
    </rPh>
    <rPh sb="82" eb="84">
      <t>ルイジ</t>
    </rPh>
    <rPh sb="256" eb="258">
      <t>シセツ</t>
    </rPh>
    <rPh sb="258" eb="261">
      <t>リヨウリツ</t>
    </rPh>
    <rPh sb="267" eb="269">
      <t>ルイジ</t>
    </rPh>
    <rPh sb="269" eb="271">
      <t>ダンタイ</t>
    </rPh>
    <rPh sb="271" eb="273">
      <t>ヘイキン</t>
    </rPh>
    <rPh sb="275" eb="276">
      <t>ヒク</t>
    </rPh>
    <rPh sb="281" eb="283">
      <t>ショリ</t>
    </rPh>
    <rPh sb="283" eb="285">
      <t>ノウリョク</t>
    </rPh>
    <rPh sb="289" eb="290">
      <t>ニチ</t>
    </rPh>
    <rPh sb="290" eb="292">
      <t>ヘイキン</t>
    </rPh>
    <rPh sb="292" eb="294">
      <t>ショリ</t>
    </rPh>
    <rPh sb="294" eb="296">
      <t>スイリョウ</t>
    </rPh>
    <rPh sb="307" eb="309">
      <t>ジョウタイ</t>
    </rPh>
    <rPh sb="312" eb="313">
      <t>ニチ</t>
    </rPh>
    <rPh sb="313" eb="315">
      <t>サイダイ</t>
    </rPh>
    <rPh sb="315" eb="317">
      <t>ショリ</t>
    </rPh>
    <rPh sb="317" eb="319">
      <t>スイリョウ</t>
    </rPh>
    <rPh sb="321" eb="323">
      <t>ヒリツ</t>
    </rPh>
    <rPh sb="328" eb="330">
      <t>テイド</t>
    </rPh>
    <rPh sb="331" eb="334">
      <t>リヨウリツ</t>
    </rPh>
    <rPh sb="338" eb="339">
      <t>オモ</t>
    </rPh>
    <rPh sb="344" eb="346">
      <t>ジョウタイ</t>
    </rPh>
    <phoneticPr fontId="7"/>
  </si>
  <si>
    <t>非設置</t>
    <rPh sb="0" eb="1">
      <t>ヒ</t>
    </rPh>
    <rPh sb="1" eb="3">
      <t>セッチ</t>
    </rPh>
    <phoneticPr fontId="4"/>
  </si>
  <si>
    <t>・事業開始から30年未満ということもあり、老朽化した管渠改善は現在まで行っていません。今後は年数経過による施設の傷みの予防的対処や耐震化も見据えた更新等を検討していく必要があります。
・なお、①②は地方公営企業法上の企業会計での会計処理適用に向け現在準備中(H32年4月適用予定)につき算定することはできませんが、H32年度決算数値から算定予定です。</t>
    <rPh sb="1" eb="3">
      <t>ジギョウ</t>
    </rPh>
    <rPh sb="3" eb="5">
      <t>カイシ</t>
    </rPh>
    <rPh sb="9" eb="10">
      <t>ネン</t>
    </rPh>
    <rPh sb="10" eb="12">
      <t>ミマン</t>
    </rPh>
    <rPh sb="21" eb="24">
      <t>ロウキュウカ</t>
    </rPh>
    <rPh sb="26" eb="28">
      <t>カンキョ</t>
    </rPh>
    <rPh sb="28" eb="30">
      <t>カイゼン</t>
    </rPh>
    <rPh sb="31" eb="33">
      <t>ゲンザイ</t>
    </rPh>
    <rPh sb="35" eb="36">
      <t>オコナ</t>
    </rPh>
    <rPh sb="43" eb="45">
      <t>コンゴ</t>
    </rPh>
    <rPh sb="46" eb="48">
      <t>ネンスウ</t>
    </rPh>
    <rPh sb="48" eb="50">
      <t>ケイカ</t>
    </rPh>
    <rPh sb="53" eb="55">
      <t>シセツ</t>
    </rPh>
    <rPh sb="56" eb="57">
      <t>イタ</t>
    </rPh>
    <rPh sb="59" eb="62">
      <t>ヨボウテキ</t>
    </rPh>
    <rPh sb="62" eb="64">
      <t>タイショ</t>
    </rPh>
    <rPh sb="65" eb="68">
      <t>タイシンカ</t>
    </rPh>
    <rPh sb="69" eb="71">
      <t>ミス</t>
    </rPh>
    <rPh sb="73" eb="75">
      <t>コウシン</t>
    </rPh>
    <rPh sb="75" eb="76">
      <t>トウ</t>
    </rPh>
    <rPh sb="77" eb="79">
      <t>ケントウ</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</si>
</sst>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8301136"/>
        <c:axId val="20830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08301136"/>
        <c:axId val="208301528"/>
      </c:lineChart>
      <c:dateAx>
        <c:axId val="208301136"/>
        <c:scaling>
          <c:orientation val="minMax"/>
        </c:scaling>
        <c:delete val="1"/>
        <c:axPos val="b"/>
        <c:numFmt formatCode="ge" sourceLinked="1"/>
        <c:majorTickMark val="none"/>
        <c:minorTickMark val="none"/>
        <c:tickLblPos val="none"/>
        <c:crossAx val="208301528"/>
        <c:crosses val="autoZero"/>
        <c:auto val="1"/>
        <c:lblOffset val="100"/>
        <c:baseTimeUnit val="years"/>
      </c:dateAx>
      <c:valAx>
        <c:axId val="20830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49.61</c:v>
                </c:pt>
                <c:pt idx="1">
                  <c:v>48.63</c:v>
                </c:pt>
                <c:pt idx="2">
                  <c:v>48.18</c:v>
                </c:pt>
                <c:pt idx="3">
                  <c:v>47.35</c:v>
                </c:pt>
                <c:pt idx="4">
                  <c:v>46.6</c:v>
                </c:pt>
              </c:numCache>
            </c:numRef>
          </c:val>
        </c:ser>
        <c:dLbls>
          <c:showLegendKey val="0"/>
          <c:showVal val="0"/>
          <c:showCatName val="0"/>
          <c:showSerName val="0"/>
          <c:showPercent val="0"/>
          <c:showBubbleSize val="0"/>
        </c:dLbls>
        <c:gapWidth val="150"/>
        <c:axId val="208554856"/>
        <c:axId val="20885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08554856"/>
        <c:axId val="208859208"/>
      </c:lineChart>
      <c:dateAx>
        <c:axId val="208554856"/>
        <c:scaling>
          <c:orientation val="minMax"/>
        </c:scaling>
        <c:delete val="1"/>
        <c:axPos val="b"/>
        <c:numFmt formatCode="ge" sourceLinked="1"/>
        <c:majorTickMark val="none"/>
        <c:minorTickMark val="none"/>
        <c:tickLblPos val="none"/>
        <c:crossAx val="208859208"/>
        <c:crosses val="autoZero"/>
        <c:auto val="1"/>
        <c:lblOffset val="100"/>
        <c:baseTimeUnit val="years"/>
      </c:dateAx>
      <c:valAx>
        <c:axId val="20885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5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92.48</c:v>
                </c:pt>
                <c:pt idx="1">
                  <c:v>93.31</c:v>
                </c:pt>
                <c:pt idx="2">
                  <c:v>93.97</c:v>
                </c:pt>
                <c:pt idx="3">
                  <c:v>94.17</c:v>
                </c:pt>
                <c:pt idx="4">
                  <c:v>94.77</c:v>
                </c:pt>
              </c:numCache>
            </c:numRef>
          </c:val>
        </c:ser>
        <c:dLbls>
          <c:showLegendKey val="0"/>
          <c:showVal val="0"/>
          <c:showCatName val="0"/>
          <c:showSerName val="0"/>
          <c:showPercent val="0"/>
          <c:showBubbleSize val="0"/>
        </c:dLbls>
        <c:gapWidth val="150"/>
        <c:axId val="208482952"/>
        <c:axId val="2084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08482952"/>
        <c:axId val="208482560"/>
      </c:lineChart>
      <c:dateAx>
        <c:axId val="208482952"/>
        <c:scaling>
          <c:orientation val="minMax"/>
        </c:scaling>
        <c:delete val="1"/>
        <c:axPos val="b"/>
        <c:numFmt formatCode="ge" sourceLinked="1"/>
        <c:majorTickMark val="none"/>
        <c:minorTickMark val="none"/>
        <c:tickLblPos val="none"/>
        <c:crossAx val="208482560"/>
        <c:crosses val="autoZero"/>
        <c:auto val="1"/>
        <c:lblOffset val="100"/>
        <c:baseTimeUnit val="years"/>
      </c:dateAx>
      <c:valAx>
        <c:axId val="2084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8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81.87</c:v>
                </c:pt>
                <c:pt idx="1">
                  <c:v>81.8</c:v>
                </c:pt>
                <c:pt idx="2">
                  <c:v>82.02</c:v>
                </c:pt>
                <c:pt idx="3">
                  <c:v>82.05</c:v>
                </c:pt>
                <c:pt idx="4">
                  <c:v>82.05</c:v>
                </c:pt>
              </c:numCache>
            </c:numRef>
          </c:val>
        </c:ser>
        <c:dLbls>
          <c:showLegendKey val="0"/>
          <c:showVal val="0"/>
          <c:showCatName val="0"/>
          <c:showSerName val="0"/>
          <c:showPercent val="0"/>
          <c:showBubbleSize val="0"/>
        </c:dLbls>
        <c:gapWidth val="150"/>
        <c:axId val="208302704"/>
        <c:axId val="20830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302704"/>
        <c:axId val="208303096"/>
      </c:lineChart>
      <c:dateAx>
        <c:axId val="208302704"/>
        <c:scaling>
          <c:orientation val="minMax"/>
        </c:scaling>
        <c:delete val="1"/>
        <c:axPos val="b"/>
        <c:numFmt formatCode="ge" sourceLinked="1"/>
        <c:majorTickMark val="none"/>
        <c:minorTickMark val="none"/>
        <c:tickLblPos val="none"/>
        <c:crossAx val="208303096"/>
        <c:crosses val="autoZero"/>
        <c:auto val="1"/>
        <c:lblOffset val="100"/>
        <c:baseTimeUnit val="years"/>
      </c:dateAx>
      <c:valAx>
        <c:axId val="20830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0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304272"/>
        <c:axId val="20830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304272"/>
        <c:axId val="208304664"/>
      </c:lineChart>
      <c:dateAx>
        <c:axId val="208304272"/>
        <c:scaling>
          <c:orientation val="minMax"/>
        </c:scaling>
        <c:delete val="1"/>
        <c:axPos val="b"/>
        <c:numFmt formatCode="ge" sourceLinked="1"/>
        <c:majorTickMark val="none"/>
        <c:minorTickMark val="none"/>
        <c:tickLblPos val="none"/>
        <c:crossAx val="208304664"/>
        <c:crosses val="autoZero"/>
        <c:auto val="1"/>
        <c:lblOffset val="100"/>
        <c:baseTimeUnit val="years"/>
      </c:dateAx>
      <c:valAx>
        <c:axId val="20830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480208"/>
        <c:axId val="20848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480208"/>
        <c:axId val="208480600"/>
      </c:lineChart>
      <c:dateAx>
        <c:axId val="208480208"/>
        <c:scaling>
          <c:orientation val="minMax"/>
        </c:scaling>
        <c:delete val="1"/>
        <c:axPos val="b"/>
        <c:numFmt formatCode="ge" sourceLinked="1"/>
        <c:majorTickMark val="none"/>
        <c:minorTickMark val="none"/>
        <c:tickLblPos val="none"/>
        <c:crossAx val="208480600"/>
        <c:crosses val="autoZero"/>
        <c:auto val="1"/>
        <c:lblOffset val="100"/>
        <c:baseTimeUnit val="years"/>
      </c:dateAx>
      <c:valAx>
        <c:axId val="20848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8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553288"/>
        <c:axId val="20855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553288"/>
        <c:axId val="208553680"/>
      </c:lineChart>
      <c:dateAx>
        <c:axId val="208553288"/>
        <c:scaling>
          <c:orientation val="minMax"/>
        </c:scaling>
        <c:delete val="1"/>
        <c:axPos val="b"/>
        <c:numFmt formatCode="ge" sourceLinked="1"/>
        <c:majorTickMark val="none"/>
        <c:minorTickMark val="none"/>
        <c:tickLblPos val="none"/>
        <c:crossAx val="208553680"/>
        <c:crosses val="autoZero"/>
        <c:auto val="1"/>
        <c:lblOffset val="100"/>
        <c:baseTimeUnit val="years"/>
      </c:dateAx>
      <c:valAx>
        <c:axId val="20855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5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555248"/>
        <c:axId val="20855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555248"/>
        <c:axId val="208555640"/>
      </c:lineChart>
      <c:dateAx>
        <c:axId val="208555248"/>
        <c:scaling>
          <c:orientation val="minMax"/>
        </c:scaling>
        <c:delete val="1"/>
        <c:axPos val="b"/>
        <c:numFmt formatCode="ge" sourceLinked="1"/>
        <c:majorTickMark val="none"/>
        <c:minorTickMark val="none"/>
        <c:tickLblPos val="none"/>
        <c:crossAx val="208555640"/>
        <c:crosses val="autoZero"/>
        <c:auto val="1"/>
        <c:lblOffset val="100"/>
        <c:baseTimeUnit val="years"/>
      </c:dateAx>
      <c:valAx>
        <c:axId val="20855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5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955.86</c:v>
                </c:pt>
                <c:pt idx="1">
                  <c:v>931.52</c:v>
                </c:pt>
                <c:pt idx="2">
                  <c:v>888.47</c:v>
                </c:pt>
                <c:pt idx="3">
                  <c:v>1230.8699999999999</c:v>
                </c:pt>
                <c:pt idx="4">
                  <c:v>1163.3</c:v>
                </c:pt>
              </c:numCache>
            </c:numRef>
          </c:val>
        </c:ser>
        <c:dLbls>
          <c:showLegendKey val="0"/>
          <c:showVal val="0"/>
          <c:showCatName val="0"/>
          <c:showSerName val="0"/>
          <c:showPercent val="0"/>
          <c:showBubbleSize val="0"/>
        </c:dLbls>
        <c:gapWidth val="150"/>
        <c:axId val="208556816"/>
        <c:axId val="2087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08556816"/>
        <c:axId val="208771168"/>
      </c:lineChart>
      <c:dateAx>
        <c:axId val="208556816"/>
        <c:scaling>
          <c:orientation val="minMax"/>
        </c:scaling>
        <c:delete val="1"/>
        <c:axPos val="b"/>
        <c:numFmt formatCode="ge" sourceLinked="1"/>
        <c:majorTickMark val="none"/>
        <c:minorTickMark val="none"/>
        <c:tickLblPos val="none"/>
        <c:crossAx val="208771168"/>
        <c:crosses val="autoZero"/>
        <c:auto val="1"/>
        <c:lblOffset val="100"/>
        <c:baseTimeUnit val="years"/>
      </c:dateAx>
      <c:valAx>
        <c:axId val="2087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5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48.16</c:v>
                </c:pt>
                <c:pt idx="1">
                  <c:v>47.32</c:v>
                </c:pt>
                <c:pt idx="2">
                  <c:v>46.33</c:v>
                </c:pt>
                <c:pt idx="3">
                  <c:v>45.82</c:v>
                </c:pt>
                <c:pt idx="4">
                  <c:v>63.28</c:v>
                </c:pt>
              </c:numCache>
            </c:numRef>
          </c:val>
        </c:ser>
        <c:dLbls>
          <c:showLegendKey val="0"/>
          <c:showVal val="0"/>
          <c:showCatName val="0"/>
          <c:showSerName val="0"/>
          <c:showPercent val="0"/>
          <c:showBubbleSize val="0"/>
        </c:dLbls>
        <c:gapWidth val="150"/>
        <c:axId val="208772344"/>
        <c:axId val="2087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08772344"/>
        <c:axId val="208772736"/>
      </c:lineChart>
      <c:dateAx>
        <c:axId val="208772344"/>
        <c:scaling>
          <c:orientation val="minMax"/>
        </c:scaling>
        <c:delete val="1"/>
        <c:axPos val="b"/>
        <c:numFmt formatCode="ge" sourceLinked="1"/>
        <c:majorTickMark val="none"/>
        <c:minorTickMark val="none"/>
        <c:tickLblPos val="none"/>
        <c:crossAx val="208772736"/>
        <c:crosses val="autoZero"/>
        <c:auto val="1"/>
        <c:lblOffset val="100"/>
        <c:baseTimeUnit val="years"/>
      </c:dateAx>
      <c:valAx>
        <c:axId val="2087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7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305.04000000000002</c:v>
                </c:pt>
                <c:pt idx="1">
                  <c:v>309.51</c:v>
                </c:pt>
                <c:pt idx="2">
                  <c:v>319.8</c:v>
                </c:pt>
                <c:pt idx="3">
                  <c:v>321.63</c:v>
                </c:pt>
                <c:pt idx="4">
                  <c:v>232.07</c:v>
                </c:pt>
              </c:numCache>
            </c:numRef>
          </c:val>
        </c:ser>
        <c:dLbls>
          <c:showLegendKey val="0"/>
          <c:showVal val="0"/>
          <c:showCatName val="0"/>
          <c:showSerName val="0"/>
          <c:showPercent val="0"/>
          <c:showBubbleSize val="0"/>
        </c:dLbls>
        <c:gapWidth val="150"/>
        <c:axId val="208773912"/>
        <c:axId val="2087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08773912"/>
        <c:axId val="208774304"/>
      </c:lineChart>
      <c:dateAx>
        <c:axId val="208773912"/>
        <c:scaling>
          <c:orientation val="minMax"/>
        </c:scaling>
        <c:delete val="1"/>
        <c:axPos val="b"/>
        <c:numFmt formatCode="ge" sourceLinked="1"/>
        <c:majorTickMark val="none"/>
        <c:minorTickMark val="none"/>
        <c:tickLblPos val="none"/>
        <c:crossAx val="208774304"/>
        <c:crosses val="autoZero"/>
        <c:auto val="1"/>
        <c:lblOffset val="100"/>
        <c:baseTimeUnit val="years"/>
      </c:dateAx>
      <c:valAx>
        <c:axId val="2087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7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28" zoomScale="70" zoomScaleNormal="7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掛川市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117792</v>
      </c>
      <c r="AM8" s="50"/>
      <c r="AN8" s="50"/>
      <c r="AO8" s="50"/>
      <c r="AP8" s="50"/>
      <c r="AQ8" s="50"/>
      <c r="AR8" s="50"/>
      <c r="AS8" s="50"/>
      <c r="AT8" s="45">
        <f>データ!T6</f>
        <v>265.69</v>
      </c>
      <c r="AU8" s="45"/>
      <c r="AV8" s="45"/>
      <c r="AW8" s="45"/>
      <c r="AX8" s="45"/>
      <c r="AY8" s="45"/>
      <c r="AZ8" s="45"/>
      <c r="BA8" s="45"/>
      <c r="BB8" s="45">
        <f>データ!U6</f>
        <v>443.34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4.33</v>
      </c>
      <c r="Q10" s="45"/>
      <c r="R10" s="45"/>
      <c r="S10" s="45"/>
      <c r="T10" s="45"/>
      <c r="U10" s="45"/>
      <c r="V10" s="45"/>
      <c r="W10" s="45">
        <f>データ!Q6</f>
        <v>104.63</v>
      </c>
      <c r="X10" s="45"/>
      <c r="Y10" s="45"/>
      <c r="Z10" s="45"/>
      <c r="AA10" s="45"/>
      <c r="AB10" s="45"/>
      <c r="AC10" s="45"/>
      <c r="AD10" s="50">
        <f>データ!R6</f>
        <v>2786</v>
      </c>
      <c r="AE10" s="50"/>
      <c r="AF10" s="50"/>
      <c r="AG10" s="50"/>
      <c r="AH10" s="50"/>
      <c r="AI10" s="50"/>
      <c r="AJ10" s="50"/>
      <c r="AK10" s="2"/>
      <c r="AL10" s="50">
        <f>データ!V6</f>
        <v>5109</v>
      </c>
      <c r="AM10" s="50"/>
      <c r="AN10" s="50"/>
      <c r="AO10" s="50"/>
      <c r="AP10" s="50"/>
      <c r="AQ10" s="50"/>
      <c r="AR10" s="50"/>
      <c r="AS10" s="50"/>
      <c r="AT10" s="45">
        <f>データ!W6</f>
        <v>2.29</v>
      </c>
      <c r="AU10" s="45"/>
      <c r="AV10" s="45"/>
      <c r="AW10" s="45"/>
      <c r="AX10" s="45"/>
      <c r="AY10" s="45"/>
      <c r="AZ10" s="45"/>
      <c r="BA10" s="45"/>
      <c r="BB10" s="45">
        <f>データ!X6</f>
        <v>2231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2" t="s">
        <v>121</v>
      </c>
      <c r="BM66" s="83"/>
      <c r="BN66" s="83"/>
      <c r="BO66" s="83"/>
      <c r="BP66" s="83"/>
      <c r="BQ66" s="83"/>
      <c r="BR66" s="83"/>
      <c r="BS66" s="83"/>
      <c r="BT66" s="83"/>
      <c r="BU66" s="83"/>
      <c r="BV66" s="83"/>
      <c r="BW66" s="83"/>
      <c r="BX66" s="83"/>
      <c r="BY66" s="83"/>
      <c r="BZ66" s="84"/>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2"/>
      <c r="BM67" s="83"/>
      <c r="BN67" s="83"/>
      <c r="BO67" s="83"/>
      <c r="BP67" s="83"/>
      <c r="BQ67" s="83"/>
      <c r="BR67" s="83"/>
      <c r="BS67" s="83"/>
      <c r="BT67" s="83"/>
      <c r="BU67" s="83"/>
      <c r="BV67" s="83"/>
      <c r="BW67" s="83"/>
      <c r="BX67" s="83"/>
      <c r="BY67" s="83"/>
      <c r="BZ67" s="84"/>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2"/>
      <c r="BM68" s="83"/>
      <c r="BN68" s="83"/>
      <c r="BO68" s="83"/>
      <c r="BP68" s="83"/>
      <c r="BQ68" s="83"/>
      <c r="BR68" s="83"/>
      <c r="BS68" s="83"/>
      <c r="BT68" s="83"/>
      <c r="BU68" s="83"/>
      <c r="BV68" s="83"/>
      <c r="BW68" s="83"/>
      <c r="BX68" s="83"/>
      <c r="BY68" s="83"/>
      <c r="BZ68" s="84"/>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2"/>
      <c r="BM69" s="83"/>
      <c r="BN69" s="83"/>
      <c r="BO69" s="83"/>
      <c r="BP69" s="83"/>
      <c r="BQ69" s="83"/>
      <c r="BR69" s="83"/>
      <c r="BS69" s="83"/>
      <c r="BT69" s="83"/>
      <c r="BU69" s="83"/>
      <c r="BV69" s="83"/>
      <c r="BW69" s="83"/>
      <c r="BX69" s="83"/>
      <c r="BY69" s="83"/>
      <c r="BZ69" s="84"/>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2"/>
      <c r="BM70" s="83"/>
      <c r="BN70" s="83"/>
      <c r="BO70" s="83"/>
      <c r="BP70" s="83"/>
      <c r="BQ70" s="83"/>
      <c r="BR70" s="83"/>
      <c r="BS70" s="83"/>
      <c r="BT70" s="83"/>
      <c r="BU70" s="83"/>
      <c r="BV70" s="83"/>
      <c r="BW70" s="83"/>
      <c r="BX70" s="83"/>
      <c r="BY70" s="83"/>
      <c r="BZ70" s="84"/>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2"/>
      <c r="BM71" s="83"/>
      <c r="BN71" s="83"/>
      <c r="BO71" s="83"/>
      <c r="BP71" s="83"/>
      <c r="BQ71" s="83"/>
      <c r="BR71" s="83"/>
      <c r="BS71" s="83"/>
      <c r="BT71" s="83"/>
      <c r="BU71" s="83"/>
      <c r="BV71" s="83"/>
      <c r="BW71" s="83"/>
      <c r="BX71" s="83"/>
      <c r="BY71" s="83"/>
      <c r="BZ71" s="84"/>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2"/>
      <c r="BM72" s="83"/>
      <c r="BN72" s="83"/>
      <c r="BO72" s="83"/>
      <c r="BP72" s="83"/>
      <c r="BQ72" s="83"/>
      <c r="BR72" s="83"/>
      <c r="BS72" s="83"/>
      <c r="BT72" s="83"/>
      <c r="BU72" s="83"/>
      <c r="BV72" s="83"/>
      <c r="BW72" s="83"/>
      <c r="BX72" s="83"/>
      <c r="BY72" s="83"/>
      <c r="BZ72" s="84"/>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2"/>
      <c r="BM73" s="83"/>
      <c r="BN73" s="83"/>
      <c r="BO73" s="83"/>
      <c r="BP73" s="83"/>
      <c r="BQ73" s="83"/>
      <c r="BR73" s="83"/>
      <c r="BS73" s="83"/>
      <c r="BT73" s="83"/>
      <c r="BU73" s="83"/>
      <c r="BV73" s="83"/>
      <c r="BW73" s="83"/>
      <c r="BX73" s="83"/>
      <c r="BY73" s="83"/>
      <c r="BZ73" s="84"/>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2"/>
      <c r="BM74" s="83"/>
      <c r="BN74" s="83"/>
      <c r="BO74" s="83"/>
      <c r="BP74" s="83"/>
      <c r="BQ74" s="83"/>
      <c r="BR74" s="83"/>
      <c r="BS74" s="83"/>
      <c r="BT74" s="83"/>
      <c r="BU74" s="83"/>
      <c r="BV74" s="83"/>
      <c r="BW74" s="83"/>
      <c r="BX74" s="83"/>
      <c r="BY74" s="83"/>
      <c r="BZ74" s="84"/>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2"/>
      <c r="BM75" s="83"/>
      <c r="BN75" s="83"/>
      <c r="BO75" s="83"/>
      <c r="BP75" s="83"/>
      <c r="BQ75" s="83"/>
      <c r="BR75" s="83"/>
      <c r="BS75" s="83"/>
      <c r="BT75" s="83"/>
      <c r="BU75" s="83"/>
      <c r="BV75" s="83"/>
      <c r="BW75" s="83"/>
      <c r="BX75" s="83"/>
      <c r="BY75" s="83"/>
      <c r="BZ75" s="84"/>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2"/>
      <c r="BM76" s="83"/>
      <c r="BN76" s="83"/>
      <c r="BO76" s="83"/>
      <c r="BP76" s="83"/>
      <c r="BQ76" s="83"/>
      <c r="BR76" s="83"/>
      <c r="BS76" s="83"/>
      <c r="BT76" s="83"/>
      <c r="BU76" s="83"/>
      <c r="BV76" s="83"/>
      <c r="BW76" s="83"/>
      <c r="BX76" s="83"/>
      <c r="BY76" s="83"/>
      <c r="BZ76" s="84"/>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2"/>
      <c r="BM77" s="83"/>
      <c r="BN77" s="83"/>
      <c r="BO77" s="83"/>
      <c r="BP77" s="83"/>
      <c r="BQ77" s="83"/>
      <c r="BR77" s="83"/>
      <c r="BS77" s="83"/>
      <c r="BT77" s="83"/>
      <c r="BU77" s="83"/>
      <c r="BV77" s="83"/>
      <c r="BW77" s="83"/>
      <c r="BX77" s="83"/>
      <c r="BY77" s="83"/>
      <c r="BZ77" s="84"/>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2"/>
      <c r="BM78" s="83"/>
      <c r="BN78" s="83"/>
      <c r="BO78" s="83"/>
      <c r="BP78" s="83"/>
      <c r="BQ78" s="83"/>
      <c r="BR78" s="83"/>
      <c r="BS78" s="83"/>
      <c r="BT78" s="83"/>
      <c r="BU78" s="83"/>
      <c r="BV78" s="83"/>
      <c r="BW78" s="83"/>
      <c r="BX78" s="83"/>
      <c r="BY78" s="83"/>
      <c r="BZ78" s="84"/>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2"/>
      <c r="BM79" s="83"/>
      <c r="BN79" s="83"/>
      <c r="BO79" s="83"/>
      <c r="BP79" s="83"/>
      <c r="BQ79" s="83"/>
      <c r="BR79" s="83"/>
      <c r="BS79" s="83"/>
      <c r="BT79" s="83"/>
      <c r="BU79" s="83"/>
      <c r="BV79" s="83"/>
      <c r="BW79" s="83"/>
      <c r="BX79" s="83"/>
      <c r="BY79" s="83"/>
      <c r="BZ79" s="84"/>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2"/>
      <c r="BM80" s="83"/>
      <c r="BN80" s="83"/>
      <c r="BO80" s="83"/>
      <c r="BP80" s="83"/>
      <c r="BQ80" s="83"/>
      <c r="BR80" s="83"/>
      <c r="BS80" s="83"/>
      <c r="BT80" s="83"/>
      <c r="BU80" s="83"/>
      <c r="BV80" s="83"/>
      <c r="BW80" s="83"/>
      <c r="BX80" s="83"/>
      <c r="BY80" s="83"/>
      <c r="BZ80" s="84"/>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2"/>
      <c r="BM81" s="83"/>
      <c r="BN81" s="83"/>
      <c r="BO81" s="83"/>
      <c r="BP81" s="83"/>
      <c r="BQ81" s="83"/>
      <c r="BR81" s="83"/>
      <c r="BS81" s="83"/>
      <c r="BT81" s="83"/>
      <c r="BU81" s="83"/>
      <c r="BV81" s="83"/>
      <c r="BW81" s="83"/>
      <c r="BX81" s="83"/>
      <c r="BY81" s="83"/>
      <c r="BZ81" s="8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222135</v>
      </c>
      <c r="D6" s="33">
        <f t="shared" si="3"/>
        <v>47</v>
      </c>
      <c r="E6" s="33">
        <f t="shared" si="3"/>
        <v>17</v>
      </c>
      <c r="F6" s="33">
        <f t="shared" si="3"/>
        <v>5</v>
      </c>
      <c r="G6" s="33">
        <f t="shared" si="3"/>
        <v>0</v>
      </c>
      <c r="H6" s="33" t="str">
        <f t="shared" si="3"/>
        <v>静岡県　掛川市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4.33</v>
      </c>
      <c r="Q6" s="34">
        <f t="shared" si="3"/>
        <v>104.63</v>
      </c>
      <c r="R6" s="34">
        <f t="shared" si="3"/>
        <v>2786</v>
      </c>
      <c r="S6" s="34">
        <f t="shared" si="3"/>
        <v>117792</v>
      </c>
      <c r="T6" s="34">
        <f t="shared" si="3"/>
        <v>265.69</v>
      </c>
      <c r="U6" s="34">
        <f t="shared" si="3"/>
        <v>443.34</v>
      </c>
      <c r="V6" s="34">
        <f t="shared" si="3"/>
        <v>5109</v>
      </c>
      <c r="W6" s="34">
        <f t="shared" si="3"/>
        <v>2.29</v>
      </c>
      <c r="X6" s="34">
        <f t="shared" si="3"/>
        <v>2231</v>
      </c>
      <c r="Y6" s="35">
        <f>IF(Y7="",NA(),Y7)</f>
        <v>81.87</v>
      </c>
      <c r="Z6" s="35">
        <f t="shared" ref="Z6:AH6" si="4">IF(Z7="",NA(),Z7)</f>
        <v>81.8</v>
      </c>
      <c r="AA6" s="35">
        <f t="shared" si="4"/>
        <v>82.02</v>
      </c>
      <c r="AB6" s="35">
        <f t="shared" si="4"/>
        <v>82.05</v>
      </c>
      <c r="AC6" s="35">
        <f t="shared" si="4"/>
        <v>82.05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955.86</v>
      </c>
      <c r="BG6" s="35">
        <f t="shared" ref="BG6:BO6" si="7">IF(BG7="",NA(),BG7)</f>
        <v>931.52</v>
      </c>
      <c r="BH6" s="35">
        <f t="shared" si="7"/>
        <v>888.47</v>
      </c>
      <c r="BI6" s="35">
        <f t="shared" si="7"/>
        <v>1230.8699999999999</v>
      </c>
      <c r="BJ6" s="35">
        <f t="shared" si="7"/>
        <v>1163.3</v>
      </c>
      <c r="BK6" s="35">
        <f t="shared" si="7"/>
        <v>1197.82</v>
      </c>
      <c r="BL6" s="35">
        <f t="shared" si="7"/>
        <v>1126.77</v>
      </c>
      <c r="BM6" s="35">
        <f t="shared" si="7"/>
        <v>1044.8</v>
      </c>
      <c r="BN6" s="35">
        <f t="shared" si="7"/>
        <v>1081.8</v>
      </c>
      <c r="BO6" s="35">
        <f t="shared" si="7"/>
        <v>974.93</v>
      </c>
      <c r="BP6" s="34" t="str">
        <f>IF(BP7="","",IF(BP7="-","【-】","【"&amp;SUBSTITUTE(TEXT(BP7,"#,##0.00"),"-","△")&amp;"】"))</f>
        <v>【914.53】</v>
      </c>
      <c r="BQ6" s="35">
        <f>IF(BQ7="",NA(),BQ7)</f>
        <v>48.16</v>
      </c>
      <c r="BR6" s="35">
        <f t="shared" ref="BR6:BZ6" si="8">IF(BR7="",NA(),BR7)</f>
        <v>47.32</v>
      </c>
      <c r="BS6" s="35">
        <f t="shared" si="8"/>
        <v>46.33</v>
      </c>
      <c r="BT6" s="35">
        <f t="shared" si="8"/>
        <v>45.82</v>
      </c>
      <c r="BU6" s="35">
        <f t="shared" si="8"/>
        <v>63.28</v>
      </c>
      <c r="BV6" s="35">
        <f t="shared" si="8"/>
        <v>51.03</v>
      </c>
      <c r="BW6" s="35">
        <f t="shared" si="8"/>
        <v>50.9</v>
      </c>
      <c r="BX6" s="35">
        <f t="shared" si="8"/>
        <v>50.82</v>
      </c>
      <c r="BY6" s="35">
        <f t="shared" si="8"/>
        <v>52.19</v>
      </c>
      <c r="BZ6" s="35">
        <f t="shared" si="8"/>
        <v>55.32</v>
      </c>
      <c r="CA6" s="34" t="str">
        <f>IF(CA7="","",IF(CA7="-","【-】","【"&amp;SUBSTITUTE(TEXT(CA7,"#,##0.00"),"-","△")&amp;"】"))</f>
        <v>【55.73】</v>
      </c>
      <c r="CB6" s="35">
        <f>IF(CB7="",NA(),CB7)</f>
        <v>305.04000000000002</v>
      </c>
      <c r="CC6" s="35">
        <f t="shared" ref="CC6:CK6" si="9">IF(CC7="",NA(),CC7)</f>
        <v>309.51</v>
      </c>
      <c r="CD6" s="35">
        <f t="shared" si="9"/>
        <v>319.8</v>
      </c>
      <c r="CE6" s="35">
        <f t="shared" si="9"/>
        <v>321.63</v>
      </c>
      <c r="CF6" s="35">
        <f t="shared" si="9"/>
        <v>232.07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49.61</v>
      </c>
      <c r="CN6" s="35">
        <f t="shared" ref="CN6:CV6" si="10">IF(CN7="",NA(),CN7)</f>
        <v>48.63</v>
      </c>
      <c r="CO6" s="35">
        <f t="shared" si="10"/>
        <v>48.18</v>
      </c>
      <c r="CP6" s="35">
        <f t="shared" si="10"/>
        <v>47.35</v>
      </c>
      <c r="CQ6" s="35">
        <f t="shared" si="10"/>
        <v>46.6</v>
      </c>
      <c r="CR6" s="35">
        <f t="shared" si="10"/>
        <v>54.74</v>
      </c>
      <c r="CS6" s="35">
        <f t="shared" si="10"/>
        <v>53.78</v>
      </c>
      <c r="CT6" s="35">
        <f t="shared" si="10"/>
        <v>53.24</v>
      </c>
      <c r="CU6" s="35">
        <f t="shared" si="10"/>
        <v>52.31</v>
      </c>
      <c r="CV6" s="35">
        <f t="shared" si="10"/>
        <v>60.65</v>
      </c>
      <c r="CW6" s="34" t="str">
        <f>IF(CW7="","",IF(CW7="-","【-】","【"&amp;SUBSTITUTE(TEXT(CW7,"#,##0.00"),"-","△")&amp;"】"))</f>
        <v>【59.15】</v>
      </c>
      <c r="CX6" s="35">
        <f>IF(CX7="",NA(),CX7)</f>
        <v>92.48</v>
      </c>
      <c r="CY6" s="35">
        <f t="shared" ref="CY6:DG6" si="11">IF(CY7="",NA(),CY7)</f>
        <v>93.31</v>
      </c>
      <c r="CZ6" s="35">
        <f t="shared" si="11"/>
        <v>93.97</v>
      </c>
      <c r="DA6" s="35">
        <f t="shared" si="11"/>
        <v>94.17</v>
      </c>
      <c r="DB6" s="35">
        <f t="shared" si="11"/>
        <v>94.77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222135</v>
      </c>
      <c r="D7" s="37">
        <v>47</v>
      </c>
      <c r="E7" s="37">
        <v>17</v>
      </c>
      <c r="F7" s="37">
        <v>5</v>
      </c>
      <c r="G7" s="37">
        <v>0</v>
      </c>
      <c r="H7" s="37" t="s">
        <v>109</v>
      </c>
      <c r="I7" s="37" t="s">
        <v>110</v>
      </c>
      <c r="J7" s="37" t="s">
        <v>111</v>
      </c>
      <c r="K7" s="37" t="s">
        <v>112</v>
      </c>
      <c r="L7" s="37" t="s">
        <v>113</v>
      </c>
      <c r="M7" s="37"/>
      <c r="N7" s="38" t="s">
        <v>114</v>
      </c>
      <c r="O7" s="38" t="s">
        <v>115</v>
      </c>
      <c r="P7" s="38">
        <v>4.33</v>
      </c>
      <c r="Q7" s="38">
        <v>104.63</v>
      </c>
      <c r="R7" s="38">
        <v>2786</v>
      </c>
      <c r="S7" s="38">
        <v>117792</v>
      </c>
      <c r="T7" s="38">
        <v>265.69</v>
      </c>
      <c r="U7" s="38">
        <v>443.34</v>
      </c>
      <c r="V7" s="38">
        <v>5109</v>
      </c>
      <c r="W7" s="38">
        <v>2.29</v>
      </c>
      <c r="X7" s="38">
        <v>2231</v>
      </c>
      <c r="Y7" s="38">
        <v>81.87</v>
      </c>
      <c r="Z7" s="38">
        <v>81.8</v>
      </c>
      <c r="AA7" s="38">
        <v>82.02</v>
      </c>
      <c r="AB7" s="38">
        <v>82.05</v>
      </c>
      <c r="AC7" s="38">
        <v>82.05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955.86</v>
      </c>
      <c r="BG7" s="38">
        <v>931.52</v>
      </c>
      <c r="BH7" s="38">
        <v>888.47</v>
      </c>
      <c r="BI7" s="38">
        <v>1230.8699999999999</v>
      </c>
      <c r="BJ7" s="38">
        <v>1163.3</v>
      </c>
      <c r="BK7" s="38">
        <v>1197.82</v>
      </c>
      <c r="BL7" s="38">
        <v>1126.77</v>
      </c>
      <c r="BM7" s="38">
        <v>1044.8</v>
      </c>
      <c r="BN7" s="38">
        <v>1081.8</v>
      </c>
      <c r="BO7" s="38">
        <v>974.93</v>
      </c>
      <c r="BP7" s="38">
        <v>914.53</v>
      </c>
      <c r="BQ7" s="38">
        <v>48.16</v>
      </c>
      <c r="BR7" s="38">
        <v>47.32</v>
      </c>
      <c r="BS7" s="38">
        <v>46.33</v>
      </c>
      <c r="BT7" s="38">
        <v>45.82</v>
      </c>
      <c r="BU7" s="38">
        <v>63.28</v>
      </c>
      <c r="BV7" s="38">
        <v>51.03</v>
      </c>
      <c r="BW7" s="38">
        <v>50.9</v>
      </c>
      <c r="BX7" s="38">
        <v>50.82</v>
      </c>
      <c r="BY7" s="38">
        <v>52.19</v>
      </c>
      <c r="BZ7" s="38">
        <v>55.32</v>
      </c>
      <c r="CA7" s="38">
        <v>55.73</v>
      </c>
      <c r="CB7" s="38">
        <v>305.04000000000002</v>
      </c>
      <c r="CC7" s="38">
        <v>309.51</v>
      </c>
      <c r="CD7" s="38">
        <v>319.8</v>
      </c>
      <c r="CE7" s="38">
        <v>321.63</v>
      </c>
      <c r="CF7" s="38">
        <v>232.07</v>
      </c>
      <c r="CG7" s="38">
        <v>289.60000000000002</v>
      </c>
      <c r="CH7" s="38">
        <v>293.27</v>
      </c>
      <c r="CI7" s="38">
        <v>300.52</v>
      </c>
      <c r="CJ7" s="38">
        <v>296.14</v>
      </c>
      <c r="CK7" s="38">
        <v>283.17</v>
      </c>
      <c r="CL7" s="38">
        <v>276.77999999999997</v>
      </c>
      <c r="CM7" s="38">
        <v>49.61</v>
      </c>
      <c r="CN7" s="38">
        <v>48.63</v>
      </c>
      <c r="CO7" s="38">
        <v>48.18</v>
      </c>
      <c r="CP7" s="38">
        <v>47.35</v>
      </c>
      <c r="CQ7" s="38">
        <v>46.6</v>
      </c>
      <c r="CR7" s="38">
        <v>54.74</v>
      </c>
      <c r="CS7" s="38">
        <v>53.78</v>
      </c>
      <c r="CT7" s="38">
        <v>53.24</v>
      </c>
      <c r="CU7" s="38">
        <v>52.31</v>
      </c>
      <c r="CV7" s="38">
        <v>60.65</v>
      </c>
      <c r="CW7" s="38">
        <v>59.15</v>
      </c>
      <c r="CX7" s="38">
        <v>92.48</v>
      </c>
      <c r="CY7" s="38">
        <v>93.31</v>
      </c>
      <c r="CZ7" s="38">
        <v>93.97</v>
      </c>
      <c r="DA7" s="38">
        <v>94.17</v>
      </c>
      <c r="DB7" s="38">
        <v>94.77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川西 史彦</cp:lastModifiedBy>
  <cp:lastPrinted>2018-02-06T06:40:50Z</cp:lastPrinted>
  <dcterms:created xsi:type="dcterms:W3CDTF">2017-12-25T02:29:45Z</dcterms:created>
  <dcterms:modified xsi:type="dcterms:W3CDTF">2018-02-06T06:40:50Z</dcterms:modified>
  <cp:category/>
</cp:coreProperties>
</file>