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<sst xmlns="http://schemas.openxmlformats.org/spreadsheetml/2006/main" count="240" uniqueCount="126">
  <si>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</si>
  <si>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</si>
  <si>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</si>
  <si>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</si>
  <si>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</si>
  <si>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</si>
  <si>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</si>
  <si>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</si>
  <si>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</si>
  <si>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</si>
  <si>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</si>
  <si>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</si>
  <si>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</si>
  <si>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</si>
  <si>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</si>
  <si>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</si>
  <si>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</si>
  <si>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</si>
  <si>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</si>
  <si>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</si>
  <si>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</si>
  <si>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</si>
  <si>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</si>
  <si>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</si>
  <si>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</si>
  <si>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</si>
  <si>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</si>
  <si>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</si>
  <si>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</si>
  <si>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</si>
  <si>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</si>
  <si>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</si>
  <si>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</si>
  <si>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</si>
  <si>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</si>
  <si>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</si>
  <si>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</si>
  <si>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</si>
  <si>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</si>
  <si>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</si>
  <si>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</si>
  <si>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</si>
  <si>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</si>
  <si>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</si>
  <si>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</si>
  <si>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</si>
  <si>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</si>
  <si>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</si>
  <si>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</si>
  <si>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</si>
  <si>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</si>
  <si>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</si>
  <si>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</si>
  <si>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</si>
  <si>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</si>
  <si>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</si>
  <si>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</si>
  <si>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</si>
  <si>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</si>
  <si>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</si>
  <si>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</si>
  <si>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</si>
  <si>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</si>
  <si>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</si>
  <si>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</si>
  <si>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</si>
  <si>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</si>
  <si>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</si>
  <si>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</si>
  <si>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</si>
  <si>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</si>
  <si>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</si>
  <si>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</si>
  <si>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</si>
  <si>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</si>
  <si>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</si>
  <si>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</si>
  <si>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</si>
  <si>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</si>
  <si>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</si>
  <si>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</si>
  <si>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</si>
  <si>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</si>
  <si>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</si>
  <si>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</si>
  <si>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</si>
  <si>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</si>
  <si>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</si>
  <si>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</si>
  <si>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</si>
  <si>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</si>
  <si>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</si>
  <si>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</si>
  <si>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</si>
  <si>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</si>
  <si>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</si>
  <si>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</si>
  <si>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</si>
  <si>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</si>
  <si>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</si>
  <si>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</si>
  <si>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</si>
  <si>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</si>
  <si>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</si>
  <si>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</si>
  <si>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</si>
  <si>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</si>
  <si>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</si>
  <si>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</si>
  <si>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</si>
  <si>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磐田市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</si>
  <si>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</si>
  <si>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</si>
  <si>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</si>
  <si>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</si>
  <si>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</si>
  <si>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</si>
  <si>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</si>
  <si>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</si>
  <si>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</si>
  <si>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</si>
  <si>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</si>
  <si>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管渠の耐用年数を経過しているものは無いため、老朽化の状況は健全であり、管渠の改修などは実施していないため経営へ与える影響は少ない。
　また、処理施設の老朽化に伴い公共下水道への統合を進めている施設がある。</t>
    <rPh sb="71" eb="73">
      <t>ショリ</t>
    </rPh>
    <rPh sb="73" eb="75">
      <t>シセツ</t>
    </rPh>
    <rPh sb="76" eb="79">
      <t>ロウキュウカ</t>
    </rPh>
    <rPh sb="80" eb="81">
      <t>トモナ</t>
    </rPh>
    <rPh sb="82" eb="84">
      <t>コウキョウ</t>
    </rPh>
    <rPh sb="84" eb="87">
      <t>ゲスイドウ</t>
    </rPh>
    <rPh sb="89" eb="91">
      <t>トウゴウ</t>
    </rPh>
    <rPh sb="92" eb="93">
      <t>スス</t>
    </rPh>
    <rPh sb="97" eb="99">
      <t>シセツ</t>
    </rPh>
    <phoneticPr fontId="4"/>
  </si>
  <si>
    <t>　本市の農業集落排水事業は４地区ともに整備は完了していて、古い施設では26年が経過している。そのため現在は、運転管理を主な事業として、点検修繕を行う中で施設の健全な維持に努めている。
　今後も引き続き効率的な管理を行うとともに、施設改築更新時期には、他施設との統合も視野に入れて検討を進めていく。
　また、経営面では地方公営企業法を適用して適正な運営を目指していく。</t>
    <phoneticPr fontId="4"/>
  </si>
  <si>
    <t>①収益的収支比率について、事業は既に完了しており、新規接続による大幅な使用料収入の増加が見込めないことから、固定費や変動費等の維持管理費用の見直しによる経費削減を行い、収支比率の改善に努めている。今後は、老朽化による施設の改築更新に備え、隣接した公共下水道への接続による処理場の統廃合等、効率的かつ安定的な事業経営の検討を進めていく。
⑤経費回収率について、事業完了に伴い有収水量の増加は見込めないため、ほぼ横ばいの低い水準で推移している。
⑧水洗化について、事業完了により新設による増加は見込めないため、接続促進による水洗化率の向上を図っていく。</t>
    <rPh sb="1" eb="4">
      <t>シュウエキテキ</t>
    </rPh>
    <rPh sb="4" eb="6">
      <t>シュウシ</t>
    </rPh>
    <rPh sb="6" eb="8">
      <t>ヒリツ</t>
    </rPh>
    <rPh sb="13" eb="15">
      <t>ジギョウ</t>
    </rPh>
    <rPh sb="16" eb="17">
      <t>スデ</t>
    </rPh>
    <rPh sb="18" eb="20">
      <t>カンリョウ</t>
    </rPh>
    <rPh sb="25" eb="27">
      <t>シンキ</t>
    </rPh>
    <rPh sb="27" eb="29">
      <t>セツゾク</t>
    </rPh>
    <rPh sb="32" eb="34">
      <t>オオハバ</t>
    </rPh>
    <rPh sb="35" eb="38">
      <t>シヨウリョウ</t>
    </rPh>
    <rPh sb="38" eb="40">
      <t>シュウニュウ</t>
    </rPh>
    <rPh sb="41" eb="43">
      <t>ゾウカ</t>
    </rPh>
    <rPh sb="44" eb="46">
      <t>ミコ</t>
    </rPh>
    <rPh sb="54" eb="57">
      <t>コテイヒ</t>
    </rPh>
    <rPh sb="58" eb="60">
      <t>ヘンドウ</t>
    </rPh>
    <rPh sb="60" eb="61">
      <t>ヒ</t>
    </rPh>
    <rPh sb="61" eb="62">
      <t>トウ</t>
    </rPh>
    <rPh sb="63" eb="65">
      <t>イジ</t>
    </rPh>
    <rPh sb="65" eb="67">
      <t>カンリ</t>
    </rPh>
    <rPh sb="67" eb="69">
      <t>ヒヨウ</t>
    </rPh>
    <rPh sb="70" eb="72">
      <t>ミナオ</t>
    </rPh>
    <rPh sb="76" eb="78">
      <t>ケイヒ</t>
    </rPh>
    <rPh sb="78" eb="80">
      <t>サクゲン</t>
    </rPh>
    <rPh sb="81" eb="82">
      <t>オコナ</t>
    </rPh>
    <rPh sb="84" eb="86">
      <t>シュウシ</t>
    </rPh>
    <rPh sb="86" eb="88">
      <t>ヒリツ</t>
    </rPh>
    <rPh sb="89" eb="91">
      <t>カイゼン</t>
    </rPh>
    <rPh sb="92" eb="93">
      <t>ツト</t>
    </rPh>
    <rPh sb="98" eb="100">
      <t>コンゴ</t>
    </rPh>
    <rPh sb="102" eb="105">
      <t>ロウキュウカ</t>
    </rPh>
    <rPh sb="108" eb="110">
      <t>シセツ</t>
    </rPh>
    <rPh sb="111" eb="113">
      <t>カイチク</t>
    </rPh>
    <rPh sb="113" eb="115">
      <t>コウシン</t>
    </rPh>
    <rPh sb="116" eb="117">
      <t>ソナ</t>
    </rPh>
    <rPh sb="119" eb="121">
      <t>リンセツ</t>
    </rPh>
    <rPh sb="123" eb="125">
      <t>コウキョウ</t>
    </rPh>
    <rPh sb="125" eb="128">
      <t>ゲスイドウ</t>
    </rPh>
    <rPh sb="130" eb="132">
      <t>セツゾク</t>
    </rPh>
    <rPh sb="135" eb="138">
      <t>ショリジョウ</t>
    </rPh>
    <rPh sb="139" eb="142">
      <t>トウハイゴウ</t>
    </rPh>
    <rPh sb="142" eb="143">
      <t>トウ</t>
    </rPh>
    <rPh sb="144" eb="147">
      <t>コウリツテキ</t>
    </rPh>
    <rPh sb="149" eb="151">
      <t>アンテイ</t>
    </rPh>
    <rPh sb="151" eb="152">
      <t>テキ</t>
    </rPh>
    <rPh sb="153" eb="155">
      <t>ジギョウ</t>
    </rPh>
    <rPh sb="155" eb="157">
      <t>ケイエイ</t>
    </rPh>
    <rPh sb="158" eb="160">
      <t>ケントウ</t>
    </rPh>
    <rPh sb="161" eb="162">
      <t>スス</t>
    </rPh>
    <rPh sb="170" eb="172">
      <t>ケイヒ</t>
    </rPh>
    <rPh sb="172" eb="174">
      <t>カイシュウ</t>
    </rPh>
    <rPh sb="174" eb="175">
      <t>リツ</t>
    </rPh>
    <rPh sb="180" eb="182">
      <t>ジギョウ</t>
    </rPh>
    <rPh sb="182" eb="184">
      <t>カンリョウ</t>
    </rPh>
    <rPh sb="185" eb="186">
      <t>トモナ</t>
    </rPh>
    <rPh sb="187" eb="188">
      <t>ユウ</t>
    </rPh>
    <rPh sb="188" eb="189">
      <t>シュウ</t>
    </rPh>
    <rPh sb="189" eb="191">
      <t>スイリョウ</t>
    </rPh>
    <rPh sb="192" eb="194">
      <t>ゾウカ</t>
    </rPh>
    <rPh sb="195" eb="197">
      <t>ミコ</t>
    </rPh>
    <rPh sb="205" eb="206">
      <t>ヨコ</t>
    </rPh>
    <rPh sb="209" eb="210">
      <t>ヒク</t>
    </rPh>
    <rPh sb="211" eb="213">
      <t>スイジュン</t>
    </rPh>
    <rPh sb="214" eb="216">
      <t>スイイ</t>
    </rPh>
    <rPh sb="224" eb="227">
      <t>スイセンカ</t>
    </rPh>
    <rPh sb="232" eb="234">
      <t>ジギョウ</t>
    </rPh>
    <rPh sb="234" eb="236">
      <t>カンリョウ</t>
    </rPh>
    <rPh sb="239" eb="241">
      <t>シンセツ</t>
    </rPh>
    <rPh sb="244" eb="246">
      <t>ゾウカ</t>
    </rPh>
    <rPh sb="247" eb="249">
      <t>ミコ</t>
    </rPh>
    <rPh sb="255" eb="257">
      <t>セツゾク</t>
    </rPh>
    <rPh sb="257" eb="259">
      <t>ソクシン</t>
    </rPh>
    <rPh sb="262" eb="265">
      <t>スイセンカ</t>
    </rPh>
    <rPh sb="265" eb="266">
      <t>リツ</t>
    </rPh>
    <rPh sb="267" eb="269">
      <t>コウジョウ</t>
    </rPh>
    <rPh sb="270" eb="271">
      <t>ハカ</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</si>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</sst>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064192"/>
        <c:axId val="1550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55064192"/>
        <c:axId val="155078656"/>
      </c:lineChart>
      <c:dateAx>
        <c:axId val="155064192"/>
        <c:scaling>
          <c:orientation val="minMax"/>
        </c:scaling>
        <c:delete val="1"/>
        <c:axPos val="b"/>
        <c:numFmt formatCode="ge" sourceLinked="1"/>
        <c:majorTickMark val="none"/>
        <c:minorTickMark val="none"/>
        <c:tickLblPos val="none"/>
        <c:crossAx val="155078656"/>
        <c:crosses val="autoZero"/>
        <c:auto val="1"/>
        <c:lblOffset val="100"/>
        <c:baseTimeUnit val="years"/>
      </c:dateAx>
      <c:valAx>
        <c:axId val="1550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53.83</c:v>
                </c:pt>
                <c:pt idx="1">
                  <c:v>54.26</c:v>
                </c:pt>
                <c:pt idx="2">
                  <c:v>52.37</c:v>
                </c:pt>
                <c:pt idx="3">
                  <c:v>52.89</c:v>
                </c:pt>
                <c:pt idx="4">
                  <c:v>53.75</c:v>
                </c:pt>
              </c:numCache>
            </c:numRef>
          </c:val>
        </c:ser>
        <c:dLbls>
          <c:showLegendKey val="0"/>
          <c:showVal val="0"/>
          <c:showCatName val="0"/>
          <c:showSerName val="0"/>
          <c:showPercent val="0"/>
          <c:showBubbleSize val="0"/>
        </c:dLbls>
        <c:gapWidth val="150"/>
        <c:axId val="157169920"/>
        <c:axId val="1571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57169920"/>
        <c:axId val="157192576"/>
      </c:lineChart>
      <c:dateAx>
        <c:axId val="157169920"/>
        <c:scaling>
          <c:orientation val="minMax"/>
        </c:scaling>
        <c:delete val="1"/>
        <c:axPos val="b"/>
        <c:numFmt formatCode="ge" sourceLinked="1"/>
        <c:majorTickMark val="none"/>
        <c:minorTickMark val="none"/>
        <c:tickLblPos val="none"/>
        <c:crossAx val="157192576"/>
        <c:crosses val="autoZero"/>
        <c:auto val="1"/>
        <c:lblOffset val="100"/>
        <c:baseTimeUnit val="years"/>
      </c:dateAx>
      <c:valAx>
        <c:axId val="1571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89.72</c:v>
                </c:pt>
                <c:pt idx="1">
                  <c:v>90.91</c:v>
                </c:pt>
                <c:pt idx="2">
                  <c:v>91.9</c:v>
                </c:pt>
                <c:pt idx="3">
                  <c:v>93.16</c:v>
                </c:pt>
                <c:pt idx="4">
                  <c:v>93.9</c:v>
                </c:pt>
              </c:numCache>
            </c:numRef>
          </c:val>
        </c:ser>
        <c:dLbls>
          <c:showLegendKey val="0"/>
          <c:showVal val="0"/>
          <c:showCatName val="0"/>
          <c:showSerName val="0"/>
          <c:showPercent val="0"/>
          <c:showBubbleSize val="0"/>
        </c:dLbls>
        <c:gapWidth val="150"/>
        <c:axId val="157235072"/>
        <c:axId val="1572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57235072"/>
        <c:axId val="157237248"/>
      </c:lineChart>
      <c:dateAx>
        <c:axId val="157235072"/>
        <c:scaling>
          <c:orientation val="minMax"/>
        </c:scaling>
        <c:delete val="1"/>
        <c:axPos val="b"/>
        <c:numFmt formatCode="ge" sourceLinked="1"/>
        <c:majorTickMark val="none"/>
        <c:minorTickMark val="none"/>
        <c:tickLblPos val="none"/>
        <c:crossAx val="157237248"/>
        <c:crosses val="autoZero"/>
        <c:auto val="1"/>
        <c:lblOffset val="100"/>
        <c:baseTimeUnit val="years"/>
      </c:dateAx>
      <c:valAx>
        <c:axId val="1572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3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65.77</c:v>
                </c:pt>
                <c:pt idx="1">
                  <c:v>63.08</c:v>
                </c:pt>
                <c:pt idx="2">
                  <c:v>62.85</c:v>
                </c:pt>
                <c:pt idx="3">
                  <c:v>62.11</c:v>
                </c:pt>
                <c:pt idx="4">
                  <c:v>64.540000000000006</c:v>
                </c:pt>
              </c:numCache>
            </c:numRef>
          </c:val>
        </c:ser>
        <c:dLbls>
          <c:showLegendKey val="0"/>
          <c:showVal val="0"/>
          <c:showCatName val="0"/>
          <c:showSerName val="0"/>
          <c:showPercent val="0"/>
          <c:showBubbleSize val="0"/>
        </c:dLbls>
        <c:gapWidth val="150"/>
        <c:axId val="155104768"/>
        <c:axId val="1551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104768"/>
        <c:axId val="155106688"/>
      </c:lineChart>
      <c:dateAx>
        <c:axId val="155104768"/>
        <c:scaling>
          <c:orientation val="minMax"/>
        </c:scaling>
        <c:delete val="1"/>
        <c:axPos val="b"/>
        <c:numFmt formatCode="ge" sourceLinked="1"/>
        <c:majorTickMark val="none"/>
        <c:minorTickMark val="none"/>
        <c:tickLblPos val="none"/>
        <c:crossAx val="155106688"/>
        <c:crosses val="autoZero"/>
        <c:auto val="1"/>
        <c:lblOffset val="100"/>
        <c:baseTimeUnit val="years"/>
      </c:dateAx>
      <c:valAx>
        <c:axId val="1551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783744"/>
        <c:axId val="1567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783744"/>
        <c:axId val="156785664"/>
      </c:lineChart>
      <c:dateAx>
        <c:axId val="156783744"/>
        <c:scaling>
          <c:orientation val="minMax"/>
        </c:scaling>
        <c:delete val="1"/>
        <c:axPos val="b"/>
        <c:numFmt formatCode="ge" sourceLinked="1"/>
        <c:majorTickMark val="none"/>
        <c:minorTickMark val="none"/>
        <c:tickLblPos val="none"/>
        <c:crossAx val="156785664"/>
        <c:crosses val="autoZero"/>
        <c:auto val="1"/>
        <c:lblOffset val="100"/>
        <c:baseTimeUnit val="years"/>
      </c:dateAx>
      <c:valAx>
        <c:axId val="1567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824320"/>
        <c:axId val="1568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824320"/>
        <c:axId val="156826240"/>
      </c:lineChart>
      <c:dateAx>
        <c:axId val="156824320"/>
        <c:scaling>
          <c:orientation val="minMax"/>
        </c:scaling>
        <c:delete val="1"/>
        <c:axPos val="b"/>
        <c:numFmt formatCode="ge" sourceLinked="1"/>
        <c:majorTickMark val="none"/>
        <c:minorTickMark val="none"/>
        <c:tickLblPos val="none"/>
        <c:crossAx val="156826240"/>
        <c:crosses val="autoZero"/>
        <c:auto val="1"/>
        <c:lblOffset val="100"/>
        <c:baseTimeUnit val="years"/>
      </c:dateAx>
      <c:valAx>
        <c:axId val="1568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944640"/>
        <c:axId val="15695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944640"/>
        <c:axId val="156950912"/>
      </c:lineChart>
      <c:dateAx>
        <c:axId val="156944640"/>
        <c:scaling>
          <c:orientation val="minMax"/>
        </c:scaling>
        <c:delete val="1"/>
        <c:axPos val="b"/>
        <c:numFmt formatCode="ge" sourceLinked="1"/>
        <c:majorTickMark val="none"/>
        <c:minorTickMark val="none"/>
        <c:tickLblPos val="none"/>
        <c:crossAx val="156950912"/>
        <c:crosses val="autoZero"/>
        <c:auto val="1"/>
        <c:lblOffset val="100"/>
        <c:baseTimeUnit val="years"/>
      </c:dateAx>
      <c:valAx>
        <c:axId val="1569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985216"/>
        <c:axId val="1569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985216"/>
        <c:axId val="156991488"/>
      </c:lineChart>
      <c:dateAx>
        <c:axId val="156985216"/>
        <c:scaling>
          <c:orientation val="minMax"/>
        </c:scaling>
        <c:delete val="1"/>
        <c:axPos val="b"/>
        <c:numFmt formatCode="ge" sourceLinked="1"/>
        <c:majorTickMark val="none"/>
        <c:minorTickMark val="none"/>
        <c:tickLblPos val="none"/>
        <c:crossAx val="156991488"/>
        <c:crosses val="autoZero"/>
        <c:auto val="1"/>
        <c:lblOffset val="100"/>
        <c:baseTimeUnit val="years"/>
      </c:dateAx>
      <c:valAx>
        <c:axId val="1569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1143.1300000000001</c:v>
                </c:pt>
                <c:pt idx="1">
                  <c:v>1103.48</c:v>
                </c:pt>
                <c:pt idx="2">
                  <c:v>1069.27</c:v>
                </c:pt>
                <c:pt idx="3">
                  <c:v>977.89</c:v>
                </c:pt>
                <c:pt idx="4">
                  <c:v>882.34</c:v>
                </c:pt>
              </c:numCache>
            </c:numRef>
          </c:val>
        </c:ser>
        <c:dLbls>
          <c:showLegendKey val="0"/>
          <c:showVal val="0"/>
          <c:showCatName val="0"/>
          <c:showSerName val="0"/>
          <c:showPercent val="0"/>
          <c:showBubbleSize val="0"/>
        </c:dLbls>
        <c:gapWidth val="150"/>
        <c:axId val="157013504"/>
        <c:axId val="1570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57013504"/>
        <c:axId val="157015424"/>
      </c:lineChart>
      <c:dateAx>
        <c:axId val="157013504"/>
        <c:scaling>
          <c:orientation val="minMax"/>
        </c:scaling>
        <c:delete val="1"/>
        <c:axPos val="b"/>
        <c:numFmt formatCode="ge" sourceLinked="1"/>
        <c:majorTickMark val="none"/>
        <c:minorTickMark val="none"/>
        <c:tickLblPos val="none"/>
        <c:crossAx val="157015424"/>
        <c:crosses val="autoZero"/>
        <c:auto val="1"/>
        <c:lblOffset val="100"/>
        <c:baseTimeUnit val="years"/>
      </c:dateAx>
      <c:valAx>
        <c:axId val="1570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38.58</c:v>
                </c:pt>
                <c:pt idx="1">
                  <c:v>36.81</c:v>
                </c:pt>
                <c:pt idx="2">
                  <c:v>36.17</c:v>
                </c:pt>
                <c:pt idx="3">
                  <c:v>36.33</c:v>
                </c:pt>
                <c:pt idx="4">
                  <c:v>48.57</c:v>
                </c:pt>
              </c:numCache>
            </c:numRef>
          </c:val>
        </c:ser>
        <c:dLbls>
          <c:showLegendKey val="0"/>
          <c:showVal val="0"/>
          <c:showCatName val="0"/>
          <c:showSerName val="0"/>
          <c:showPercent val="0"/>
          <c:showBubbleSize val="0"/>
        </c:dLbls>
        <c:gapWidth val="150"/>
        <c:axId val="157054080"/>
        <c:axId val="1570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57054080"/>
        <c:axId val="157056000"/>
      </c:lineChart>
      <c:dateAx>
        <c:axId val="157054080"/>
        <c:scaling>
          <c:orientation val="minMax"/>
        </c:scaling>
        <c:delete val="1"/>
        <c:axPos val="b"/>
        <c:numFmt formatCode="ge" sourceLinked="1"/>
        <c:majorTickMark val="none"/>
        <c:minorTickMark val="none"/>
        <c:tickLblPos val="none"/>
        <c:crossAx val="157056000"/>
        <c:crosses val="autoZero"/>
        <c:auto val="1"/>
        <c:lblOffset val="100"/>
        <c:baseTimeUnit val="years"/>
      </c:dateAx>
      <c:valAx>
        <c:axId val="1570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333.52</c:v>
                </c:pt>
                <c:pt idx="1">
                  <c:v>345.65</c:v>
                </c:pt>
                <c:pt idx="2">
                  <c:v>357.05</c:v>
                </c:pt>
                <c:pt idx="3">
                  <c:v>358.42</c:v>
                </c:pt>
                <c:pt idx="4">
                  <c:v>266.97000000000003</c:v>
                </c:pt>
              </c:numCache>
            </c:numRef>
          </c:val>
        </c:ser>
        <c:dLbls>
          <c:showLegendKey val="0"/>
          <c:showVal val="0"/>
          <c:showCatName val="0"/>
          <c:showSerName val="0"/>
          <c:showPercent val="0"/>
          <c:showBubbleSize val="0"/>
        </c:dLbls>
        <c:gapWidth val="150"/>
        <c:axId val="157072000"/>
        <c:axId val="1570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57072000"/>
        <c:axId val="157082368"/>
      </c:lineChart>
      <c:dateAx>
        <c:axId val="157072000"/>
        <c:scaling>
          <c:orientation val="minMax"/>
        </c:scaling>
        <c:delete val="1"/>
        <c:axPos val="b"/>
        <c:numFmt formatCode="ge" sourceLinked="1"/>
        <c:majorTickMark val="none"/>
        <c:minorTickMark val="none"/>
        <c:tickLblPos val="none"/>
        <c:crossAx val="157082368"/>
        <c:crosses val="autoZero"/>
        <c:auto val="1"/>
        <c:lblOffset val="100"/>
        <c:baseTimeUnit val="years"/>
      </c:dateAx>
      <c:valAx>
        <c:axId val="1570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0" zoomScaleNormal="70" workbookViewId="0">
      <selection activeCell="B14" sqref="B14:BJ1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静岡県　磐田市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170419</v>
      </c>
      <c r="AM8" s="50"/>
      <c r="AN8" s="50"/>
      <c r="AO8" s="50"/>
      <c r="AP8" s="50"/>
      <c r="AQ8" s="50"/>
      <c r="AR8" s="50"/>
      <c r="AS8" s="50"/>
      <c r="AT8" s="45">
        <f>データ!T6</f>
        <v>163.44999999999999</v>
      </c>
      <c r="AU8" s="45"/>
      <c r="AV8" s="45"/>
      <c r="AW8" s="45"/>
      <c r="AX8" s="45"/>
      <c r="AY8" s="45"/>
      <c r="AZ8" s="45"/>
      <c r="BA8" s="45"/>
      <c r="BB8" s="45">
        <f>データ!U6</f>
        <v>1042.6400000000001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v>
      </c>
      <c r="Q10" s="45"/>
      <c r="R10" s="45"/>
      <c r="S10" s="45"/>
      <c r="T10" s="45"/>
      <c r="U10" s="45"/>
      <c r="V10" s="45"/>
      <c r="W10" s="45">
        <f>データ!Q6</f>
        <v>98.83</v>
      </c>
      <c r="X10" s="45"/>
      <c r="Y10" s="45"/>
      <c r="Z10" s="45"/>
      <c r="AA10" s="45"/>
      <c r="AB10" s="45"/>
      <c r="AC10" s="45"/>
      <c r="AD10" s="50">
        <f>データ!R6</f>
        <v>2221</v>
      </c>
      <c r="AE10" s="50"/>
      <c r="AF10" s="50"/>
      <c r="AG10" s="50"/>
      <c r="AH10" s="50"/>
      <c r="AI10" s="50"/>
      <c r="AJ10" s="50"/>
      <c r="AK10" s="2"/>
      <c r="AL10" s="50">
        <f>データ!V6</f>
        <v>3573</v>
      </c>
      <c r="AM10" s="50"/>
      <c r="AN10" s="50"/>
      <c r="AO10" s="50"/>
      <c r="AP10" s="50"/>
      <c r="AQ10" s="50"/>
      <c r="AR10" s="50"/>
      <c r="AS10" s="50"/>
      <c r="AT10" s="45">
        <f>データ!W6</f>
        <v>1.28</v>
      </c>
      <c r="AU10" s="45"/>
      <c r="AV10" s="45"/>
      <c r="AW10" s="45"/>
      <c r="AX10" s="45"/>
      <c r="AY10" s="45"/>
      <c r="AZ10" s="45"/>
      <c r="BA10" s="45"/>
      <c r="BB10" s="45">
        <f>データ!X6</f>
        <v>2791.41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222119</v>
      </c>
      <c r="D6" s="33">
        <f t="shared" si="3"/>
        <v>47</v>
      </c>
      <c r="E6" s="33">
        <f t="shared" si="3"/>
        <v>17</v>
      </c>
      <c r="F6" s="33">
        <f t="shared" si="3"/>
        <v>5</v>
      </c>
      <c r="G6" s="33">
        <f t="shared" si="3"/>
        <v>0</v>
      </c>
      <c r="H6" s="33" t="str">
        <f t="shared" si="3"/>
        <v>静岡県　磐田市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2.1</v>
      </c>
      <c r="Q6" s="34">
        <f t="shared" si="3"/>
        <v>98.83</v>
      </c>
      <c r="R6" s="34">
        <f t="shared" si="3"/>
        <v>2221</v>
      </c>
      <c r="S6" s="34">
        <f t="shared" si="3"/>
        <v>170419</v>
      </c>
      <c r="T6" s="34">
        <f t="shared" si="3"/>
        <v>163.44999999999999</v>
      </c>
      <c r="U6" s="34">
        <f t="shared" si="3"/>
        <v>1042.6400000000001</v>
      </c>
      <c r="V6" s="34">
        <f t="shared" si="3"/>
        <v>3573</v>
      </c>
      <c r="W6" s="34">
        <f t="shared" si="3"/>
        <v>1.28</v>
      </c>
      <c r="X6" s="34">
        <f t="shared" si="3"/>
        <v>2791.41</v>
      </c>
      <c r="Y6" s="35">
        <f>IF(Y7="",NA(),Y7)</f>
        <v>65.77</v>
      </c>
      <c r="Z6" s="35">
        <f t="shared" ref="Z6:AH6" si="4">IF(Z7="",NA(),Z7)</f>
        <v>63.08</v>
      </c>
      <c r="AA6" s="35">
        <f t="shared" si="4"/>
        <v>62.85</v>
      </c>
      <c r="AB6" s="35">
        <f t="shared" si="4"/>
        <v>62.11</v>
      </c>
      <c r="AC6" s="35">
        <f t="shared" si="4"/>
        <v>64.540000000000006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1143.1300000000001</v>
      </c>
      <c r="BG6" s="35">
        <f t="shared" ref="BG6:BO6" si="7">IF(BG7="",NA(),BG7)</f>
        <v>1103.48</v>
      </c>
      <c r="BH6" s="35">
        <f t="shared" si="7"/>
        <v>1069.27</v>
      </c>
      <c r="BI6" s="35">
        <f t="shared" si="7"/>
        <v>977.89</v>
      </c>
      <c r="BJ6" s="35">
        <f t="shared" si="7"/>
        <v>882.34</v>
      </c>
      <c r="BK6" s="35">
        <f t="shared" si="7"/>
        <v>1197.82</v>
      </c>
      <c r="BL6" s="35">
        <f t="shared" si="7"/>
        <v>1126.77</v>
      </c>
      <c r="BM6" s="35">
        <f t="shared" si="7"/>
        <v>1044.8</v>
      </c>
      <c r="BN6" s="35">
        <f t="shared" si="7"/>
        <v>1081.8</v>
      </c>
      <c r="BO6" s="35">
        <f t="shared" si="7"/>
        <v>974.93</v>
      </c>
      <c r="BP6" s="34" t="str">
        <f>IF(BP7="","",IF(BP7="-","【-】","【"&amp;SUBSTITUTE(TEXT(BP7,"#,##0.00"),"-","△")&amp;"】"))</f>
        <v>【914.53】</v>
      </c>
      <c r="BQ6" s="35">
        <f>IF(BQ7="",NA(),BQ7)</f>
        <v>38.58</v>
      </c>
      <c r="BR6" s="35">
        <f t="shared" ref="BR6:BZ6" si="8">IF(BR7="",NA(),BR7)</f>
        <v>36.81</v>
      </c>
      <c r="BS6" s="35">
        <f t="shared" si="8"/>
        <v>36.17</v>
      </c>
      <c r="BT6" s="35">
        <f t="shared" si="8"/>
        <v>36.33</v>
      </c>
      <c r="BU6" s="35">
        <f t="shared" si="8"/>
        <v>48.57</v>
      </c>
      <c r="BV6" s="35">
        <f t="shared" si="8"/>
        <v>51.03</v>
      </c>
      <c r="BW6" s="35">
        <f t="shared" si="8"/>
        <v>50.9</v>
      </c>
      <c r="BX6" s="35">
        <f t="shared" si="8"/>
        <v>50.82</v>
      </c>
      <c r="BY6" s="35">
        <f t="shared" si="8"/>
        <v>52.19</v>
      </c>
      <c r="BZ6" s="35">
        <f t="shared" si="8"/>
        <v>55.32</v>
      </c>
      <c r="CA6" s="34" t="str">
        <f>IF(CA7="","",IF(CA7="-","【-】","【"&amp;SUBSTITUTE(TEXT(CA7,"#,##0.00"),"-","△")&amp;"】"))</f>
        <v>【55.73】</v>
      </c>
      <c r="CB6" s="35">
        <f>IF(CB7="",NA(),CB7)</f>
        <v>333.52</v>
      </c>
      <c r="CC6" s="35">
        <f t="shared" ref="CC6:CK6" si="9">IF(CC7="",NA(),CC7)</f>
        <v>345.65</v>
      </c>
      <c r="CD6" s="35">
        <f t="shared" si="9"/>
        <v>357.05</v>
      </c>
      <c r="CE6" s="35">
        <f t="shared" si="9"/>
        <v>358.42</v>
      </c>
      <c r="CF6" s="35">
        <f t="shared" si="9"/>
        <v>266.97000000000003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53.83</v>
      </c>
      <c r="CN6" s="35">
        <f t="shared" ref="CN6:CV6" si="10">IF(CN7="",NA(),CN7)</f>
        <v>54.26</v>
      </c>
      <c r="CO6" s="35">
        <f t="shared" si="10"/>
        <v>52.37</v>
      </c>
      <c r="CP6" s="35">
        <f t="shared" si="10"/>
        <v>52.89</v>
      </c>
      <c r="CQ6" s="35">
        <f t="shared" si="10"/>
        <v>53.75</v>
      </c>
      <c r="CR6" s="35">
        <f t="shared" si="10"/>
        <v>54.74</v>
      </c>
      <c r="CS6" s="35">
        <f t="shared" si="10"/>
        <v>53.78</v>
      </c>
      <c r="CT6" s="35">
        <f t="shared" si="10"/>
        <v>53.24</v>
      </c>
      <c r="CU6" s="35">
        <f t="shared" si="10"/>
        <v>52.31</v>
      </c>
      <c r="CV6" s="35">
        <f t="shared" si="10"/>
        <v>60.65</v>
      </c>
      <c r="CW6" s="34" t="str">
        <f>IF(CW7="","",IF(CW7="-","【-】","【"&amp;SUBSTITUTE(TEXT(CW7,"#,##0.00"),"-","△")&amp;"】"))</f>
        <v>【59.15】</v>
      </c>
      <c r="CX6" s="35">
        <f>IF(CX7="",NA(),CX7)</f>
        <v>89.72</v>
      </c>
      <c r="CY6" s="35">
        <f t="shared" ref="CY6:DG6" si="11">IF(CY7="",NA(),CY7)</f>
        <v>90.91</v>
      </c>
      <c r="CZ6" s="35">
        <f t="shared" si="11"/>
        <v>91.9</v>
      </c>
      <c r="DA6" s="35">
        <f t="shared" si="11"/>
        <v>93.16</v>
      </c>
      <c r="DB6" s="35">
        <f t="shared" si="11"/>
        <v>93.9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222119</v>
      </c>
      <c r="D7" s="37">
        <v>47</v>
      </c>
      <c r="E7" s="37">
        <v>17</v>
      </c>
      <c r="F7" s="37">
        <v>5</v>
      </c>
      <c r="G7" s="37">
        <v>0</v>
      </c>
      <c r="H7" s="37" t="s">
        <v>110</v>
      </c>
      <c r="I7" s="37" t="s">
        <v>111</v>
      </c>
      <c r="J7" s="37" t="s">
        <v>112</v>
      </c>
      <c r="K7" s="37" t="s">
        <v>113</v>
      </c>
      <c r="L7" s="37" t="s">
        <v>114</v>
      </c>
      <c r="M7" s="37"/>
      <c r="N7" s="38" t="s">
        <v>115</v>
      </c>
      <c r="O7" s="38" t="s">
        <v>116</v>
      </c>
      <c r="P7" s="38">
        <v>2.1</v>
      </c>
      <c r="Q7" s="38">
        <v>98.83</v>
      </c>
      <c r="R7" s="38">
        <v>2221</v>
      </c>
      <c r="S7" s="38">
        <v>170419</v>
      </c>
      <c r="T7" s="38">
        <v>163.44999999999999</v>
      </c>
      <c r="U7" s="38">
        <v>1042.6400000000001</v>
      </c>
      <c r="V7" s="38">
        <v>3573</v>
      </c>
      <c r="W7" s="38">
        <v>1.28</v>
      </c>
      <c r="X7" s="38">
        <v>2791.41</v>
      </c>
      <c r="Y7" s="38">
        <v>65.77</v>
      </c>
      <c r="Z7" s="38">
        <v>63.08</v>
      </c>
      <c r="AA7" s="38">
        <v>62.85</v>
      </c>
      <c r="AB7" s="38">
        <v>62.11</v>
      </c>
      <c r="AC7" s="38">
        <v>64.540000000000006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1143.1300000000001</v>
      </c>
      <c r="BG7" s="38">
        <v>1103.48</v>
      </c>
      <c r="BH7" s="38">
        <v>1069.27</v>
      </c>
      <c r="BI7" s="38">
        <v>977.89</v>
      </c>
      <c r="BJ7" s="38">
        <v>882.34</v>
      </c>
      <c r="BK7" s="38">
        <v>1197.82</v>
      </c>
      <c r="BL7" s="38">
        <v>1126.77</v>
      </c>
      <c r="BM7" s="38">
        <v>1044.8</v>
      </c>
      <c r="BN7" s="38">
        <v>1081.8</v>
      </c>
      <c r="BO7" s="38">
        <v>974.93</v>
      </c>
      <c r="BP7" s="38">
        <v>914.53</v>
      </c>
      <c r="BQ7" s="38">
        <v>38.58</v>
      </c>
      <c r="BR7" s="38">
        <v>36.81</v>
      </c>
      <c r="BS7" s="38">
        <v>36.17</v>
      </c>
      <c r="BT7" s="38">
        <v>36.33</v>
      </c>
      <c r="BU7" s="38">
        <v>48.57</v>
      </c>
      <c r="BV7" s="38">
        <v>51.03</v>
      </c>
      <c r="BW7" s="38">
        <v>50.9</v>
      </c>
      <c r="BX7" s="38">
        <v>50.82</v>
      </c>
      <c r="BY7" s="38">
        <v>52.19</v>
      </c>
      <c r="BZ7" s="38">
        <v>55.32</v>
      </c>
      <c r="CA7" s="38">
        <v>55.73</v>
      </c>
      <c r="CB7" s="38">
        <v>333.52</v>
      </c>
      <c r="CC7" s="38">
        <v>345.65</v>
      </c>
      <c r="CD7" s="38">
        <v>357.05</v>
      </c>
      <c r="CE7" s="38">
        <v>358.42</v>
      </c>
      <c r="CF7" s="38">
        <v>266.97000000000003</v>
      </c>
      <c r="CG7" s="38">
        <v>289.60000000000002</v>
      </c>
      <c r="CH7" s="38">
        <v>293.27</v>
      </c>
      <c r="CI7" s="38">
        <v>300.52</v>
      </c>
      <c r="CJ7" s="38">
        <v>296.14</v>
      </c>
      <c r="CK7" s="38">
        <v>283.17</v>
      </c>
      <c r="CL7" s="38">
        <v>276.77999999999997</v>
      </c>
      <c r="CM7" s="38">
        <v>53.83</v>
      </c>
      <c r="CN7" s="38">
        <v>54.26</v>
      </c>
      <c r="CO7" s="38">
        <v>52.37</v>
      </c>
      <c r="CP7" s="38">
        <v>52.89</v>
      </c>
      <c r="CQ7" s="38">
        <v>53.75</v>
      </c>
      <c r="CR7" s="38">
        <v>54.74</v>
      </c>
      <c r="CS7" s="38">
        <v>53.78</v>
      </c>
      <c r="CT7" s="38">
        <v>53.24</v>
      </c>
      <c r="CU7" s="38">
        <v>52.31</v>
      </c>
      <c r="CV7" s="38">
        <v>60.65</v>
      </c>
      <c r="CW7" s="38">
        <v>59.15</v>
      </c>
      <c r="CX7" s="38">
        <v>89.72</v>
      </c>
      <c r="CY7" s="38">
        <v>90.91</v>
      </c>
      <c r="CZ7" s="38">
        <v>91.9</v>
      </c>
      <c r="DA7" s="38">
        <v>93.16</v>
      </c>
      <c r="DB7" s="38">
        <v>93.9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磐田市</cp:lastModifiedBy>
  <cp:lastPrinted>2018-02-26T08:01:23Z</cp:lastPrinted>
  <dcterms:created xsi:type="dcterms:W3CDTF">2017-12-25T02:29:44Z</dcterms:created>
  <dcterms:modified xsi:type="dcterms:W3CDTF">2018-02-26T08:01:36Z</dcterms:modified>
</cp:coreProperties>
</file>