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s23\public\上下水道経営課\非公開\02水道経理担当\23経営分析表\H29年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<sst xmlns="http://schemas.openxmlformats.org/spreadsheetml/2006/main" count="232" uniqueCount="120">
  <si>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</si>
  <si>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</si>
  <si>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</si>
  <si>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</si>
  <si>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</si>
  <si>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</si>
  <si>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</si>
  <si>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</si>
  <si>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</si>
  <si>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</si>
  <si>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</si>
  <si>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</si>
  <si>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</si>
  <si>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</si>
  <si>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</si>
  <si>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</si>
  <si>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</si>
  <si>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</si>
  <si>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</si>
  <si>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</si>
  <si>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</si>
  <si>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</si>
  <si>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</si>
  <si>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</si>
  <si>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</si>
  <si>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</si>
  <si>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</si>
  <si>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</si>
  <si>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</si>
  <si>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</si>
  <si>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</si>
  <si>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</si>
  <si>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</si>
  <si>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</si>
  <si>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</si>
  <si>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</si>
  <si>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</si>
  <si>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</si>
  <si>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</si>
  <si>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</si>
  <si>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</si>
  <si>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</si>
  <si>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</si>
  <si>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</si>
  <si>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</si>
  <si>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</si>
  <si>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</si>
  <si>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</si>
  <si>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</si>
  <si>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</si>
  <si>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</si>
  <si>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</si>
  <si>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</si>
  <si>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</si>
  <si>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</si>
  <si>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</si>
  <si>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</si>
  <si>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</si>
  <si>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</si>
  <si>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</si>
  <si>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</si>
  <si>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</si>
  <si>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</si>
  <si>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</si>
  <si>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</si>
  <si>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</si>
  <si>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</si>
  <si>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</si>
  <si>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</si>
  <si>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</si>
  <si>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</si>
  <si>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</si>
  <si>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</si>
  <si>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</si>
  <si>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</si>
  <si>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</si>
  <si>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</si>
  <si>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</si>
  <si>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</si>
  <si>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</si>
  <si>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</si>
  <si>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</si>
  <si>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</si>
  <si>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</si>
  <si>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</si>
  <si>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</si>
  <si>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</si>
  <si>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</si>
  <si>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</si>
  <si>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</si>
  <si>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</si>
  <si>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</si>
  <si>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</si>
  <si>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</si>
  <si>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</si>
  <si>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</si>
  <si>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</si>
  <si>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</si>
  <si>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</si>
  <si>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</si>
  <si>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</si>
  <si>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</si>
  <si>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</si>
  <si>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</si>
  <si>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</si>
  <si>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富士市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</si>
  <si>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</si>
  <si>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</si>
  <si>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</si>
  <si>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</si>
  <si>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</si>
  <si>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</si>
  <si>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</si>
  <si>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</si>
  <si>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</si>
  <si>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</si>
  <si>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</si>
  <si>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資産の老朽化度合いを示す①有形固定資産減価償却率は、類似団体と比べて同程度となっていますが、平成28年度は建設仮勘定の本勘定への振替に伴い償却対象資産が増加したことにより減少しました。また、③管路更新率が類似団体と比べて低いことから、管路の老朽化度合を示す②管路経年化率が高い値を示しています。これは、高度経済成長期に整備された施設や水道管が更新時期を迎えていること、また、人口減少などによる水道料金収入の減少に伴う財源不足により更新が思うように進んでいないことを示しています。平成28年度は水道料金の改定による財源確保ができたものの、新規配水池建設を行ったことにより管路更新に係る事業費が減少したため、③管路更新率が前年を下回りました。今後は老朽管更新に係る使用材料の見直しによるコスト削減等により、老朽管の布設替を推進し③管路更新率を高め、②管路経年化率の改善を図ります。</t>
    <rPh sb="47" eb="49">
      <t>ヘイセイ</t>
    </rPh>
    <rPh sb="51" eb="53">
      <t>ネンド</t>
    </rPh>
    <rPh sb="54" eb="56">
      <t>ケンセツ</t>
    </rPh>
    <rPh sb="56" eb="57">
      <t>カリ</t>
    </rPh>
    <rPh sb="57" eb="59">
      <t>カンジョウ</t>
    </rPh>
    <rPh sb="60" eb="61">
      <t>ホン</t>
    </rPh>
    <rPh sb="61" eb="63">
      <t>カンジョウ</t>
    </rPh>
    <rPh sb="65" eb="67">
      <t>フリカエ</t>
    </rPh>
    <rPh sb="68" eb="69">
      <t>トモナ</t>
    </rPh>
    <rPh sb="70" eb="72">
      <t>ショウキャク</t>
    </rPh>
    <rPh sb="72" eb="74">
      <t>タイショウ</t>
    </rPh>
    <rPh sb="74" eb="76">
      <t>シサン</t>
    </rPh>
    <rPh sb="77" eb="79">
      <t>ゾウカ</t>
    </rPh>
    <rPh sb="86" eb="88">
      <t>ゲンショウ</t>
    </rPh>
    <rPh sb="139" eb="140">
      <t>アタイ</t>
    </rPh>
    <rPh sb="141" eb="142">
      <t>シメ</t>
    </rPh>
    <rPh sb="240" eb="242">
      <t>ヘイセイ</t>
    </rPh>
    <rPh sb="244" eb="246">
      <t>ネンド</t>
    </rPh>
    <rPh sb="269" eb="271">
      <t>シンキ</t>
    </rPh>
    <rPh sb="271" eb="273">
      <t>ハイスイ</t>
    </rPh>
    <rPh sb="273" eb="274">
      <t>チ</t>
    </rPh>
    <rPh sb="274" eb="276">
      <t>ケンセツ</t>
    </rPh>
    <rPh sb="277" eb="278">
      <t>オコナ</t>
    </rPh>
    <rPh sb="285" eb="287">
      <t>カンロ</t>
    </rPh>
    <rPh sb="287" eb="289">
      <t>コウシン</t>
    </rPh>
    <rPh sb="290" eb="291">
      <t>カカ</t>
    </rPh>
    <rPh sb="292" eb="294">
      <t>ジギョウ</t>
    </rPh>
    <rPh sb="294" eb="295">
      <t>ヒ</t>
    </rPh>
    <rPh sb="296" eb="298">
      <t>ゲンショウ</t>
    </rPh>
    <rPh sb="304" eb="306">
      <t>カンロ</t>
    </rPh>
    <rPh sb="306" eb="308">
      <t>コウシン</t>
    </rPh>
    <rPh sb="308" eb="309">
      <t>リツ</t>
    </rPh>
    <rPh sb="320" eb="322">
      <t>コンゴ</t>
    </rPh>
    <phoneticPr fontId="4"/>
  </si>
  <si>
    <r>
      <t>　①経常収支比率は、平成28年度の水道料金改定により類似団体平均値を上回り、改善されました。⑤料金回収率も同様であり、供給単価が給水原価を下回る原価割れの状態から脱却しました。
　②累積欠損金比率、④企業債残高対給水収益比率、⑥給水原価については、類似団体平均値より下回っており、良好な状態といえます。③流動比率は会計基準の見直しにより、平成26年度に大きく低下しましたが、比率は100％を超えていることから良好といえます。しかし、⑥給水原価は、東日本大震災による電気料金の上昇を主な要因として、平成23年度以降やや高い値を示しています。また、会計基準の見直しにより平成26年度は減少し、以降は電気料金の下降により減少しています。本市の場合、地下水を汲み上げて水を供給していることから、電気料金の変動の影響を受けやすい構造となっています。今後も引き続き水中ポンプ入替時における性能の見直しを行うなど、施設の効率的な維持管理によるコスト削減を図り、給水原価の低減に努めます。
　⑦施設利用率、⑧有収率が類似団体と比べて低く、特に有収率は下記、老朽化の状況の②管路経年化率が類似団体と比べて高いこと及び同じく</t>
    </r>
    <r>
      <rPr>
        <sz val="10.5"/>
        <color theme="1"/>
        <rFont val="ＭＳ Ｐゴシック"/>
        <family val="3"/>
        <charset val="128"/>
      </rPr>
      <t>③管路更新率</t>
    </r>
    <r>
      <rPr>
        <sz val="10.5"/>
        <color theme="1"/>
        <rFont val="ＭＳ ゴシック"/>
        <family val="3"/>
        <charset val="128"/>
      </rPr>
      <t>が類似団体と比べて低いことが主要因であります。老朽化した水道管の更新を推進し、管路更新率を高めるとともに、漏水調査手法の改良による早期の漏水箇所修繕を実施することで、有収率の向上を図ります。</t>
    </r>
    <rPh sb="10" eb="12">
      <t>ヘイセイ</t>
    </rPh>
    <rPh sb="14" eb="16">
      <t>ネンド</t>
    </rPh>
    <rPh sb="17" eb="19">
      <t>スイドウ</t>
    </rPh>
    <rPh sb="19" eb="21">
      <t>リョウキン</t>
    </rPh>
    <rPh sb="21" eb="23">
      <t>カイテイ</t>
    </rPh>
    <rPh sb="26" eb="28">
      <t>ルイジ</t>
    </rPh>
    <rPh sb="28" eb="30">
      <t>ダンタイ</t>
    </rPh>
    <rPh sb="30" eb="32">
      <t>ヘイキン</t>
    </rPh>
    <rPh sb="32" eb="33">
      <t>アタイ</t>
    </rPh>
    <rPh sb="34" eb="36">
      <t>ウワマワ</t>
    </rPh>
    <rPh sb="38" eb="40">
      <t>カイゼン</t>
    </rPh>
    <rPh sb="53" eb="55">
      <t>ドウヨウ</t>
    </rPh>
    <rPh sb="81" eb="83">
      <t>ダッキャク</t>
    </rPh>
    <rPh sb="258" eb="259">
      <t>タカ</t>
    </rPh>
    <rPh sb="260" eb="261">
      <t>アタイ</t>
    </rPh>
    <rPh sb="262" eb="263">
      <t>シメ</t>
    </rPh>
    <rPh sb="294" eb="296">
      <t>イコウ</t>
    </rPh>
    <rPh sb="297" eb="299">
      <t>デンキ</t>
    </rPh>
    <rPh sb="299" eb="301">
      <t>リョウキン</t>
    </rPh>
    <rPh sb="302" eb="304">
      <t>カコウ</t>
    </rPh>
    <rPh sb="307" eb="309">
      <t>ゲンショウ</t>
    </rPh>
    <rPh sb="343" eb="345">
      <t>デンキ</t>
    </rPh>
    <rPh sb="345" eb="347">
      <t>リョウキン</t>
    </rPh>
    <rPh sb="348" eb="350">
      <t>ヘンドウ</t>
    </rPh>
    <rPh sb="351" eb="353">
      <t>エイキョウ</t>
    </rPh>
    <rPh sb="354" eb="355">
      <t>ウ</t>
    </rPh>
    <rPh sb="359" eb="361">
      <t>コウゾウ</t>
    </rPh>
    <rPh sb="369" eb="371">
      <t>コンゴ</t>
    </rPh>
    <rPh sb="372" eb="373">
      <t>ヒ</t>
    </rPh>
    <rPh sb="374" eb="375">
      <t>ツヅ</t>
    </rPh>
    <rPh sb="428" eb="430">
      <t>テイゲン</t>
    </rPh>
    <rPh sb="431" eb="432">
      <t>ツト</t>
    </rPh>
    <rPh sb="497" eb="498">
      <t>オヨ</t>
    </rPh>
    <rPh sb="499" eb="500">
      <t>オナ</t>
    </rPh>
    <rPh sb="503" eb="505">
      <t>カンロ</t>
    </rPh>
    <rPh sb="505" eb="507">
      <t>コウシン</t>
    </rPh>
    <rPh sb="507" eb="508">
      <t>リツ</t>
    </rPh>
    <rPh sb="509" eb="511">
      <t>ルイジ</t>
    </rPh>
    <rPh sb="511" eb="513">
      <t>ダンタイ</t>
    </rPh>
    <rPh sb="514" eb="515">
      <t>クラ</t>
    </rPh>
    <rPh sb="517" eb="518">
      <t>ヒク</t>
    </rPh>
    <rPh sb="522" eb="525">
      <t>シュヨウイン</t>
    </rPh>
    <rPh sb="565" eb="567">
      <t>シュホウ</t>
    </rPh>
    <rPh sb="568" eb="570">
      <t>カイリョウ</t>
    </rPh>
    <phoneticPr fontId="4"/>
  </si>
  <si>
    <r>
      <t>　本市は、富士山の恵みである地下水を利用し、水を供給しているため、類似団体に比べ、大規模な浄水場を整備する必要がなく、最小限の費用で事業運営を行うことができていることから、⑥給水原価を低く抑えることができています。しかし、今後は高度経済成長期に整備された施設や水道管が更新時期を迎え、老朽化を示す各指標の悪化が懸念されるところであります。
　特に、②管路経年化率が類似団体に比べ高く、</t>
    </r>
    <r>
      <rPr>
        <sz val="10.5"/>
        <color theme="1"/>
        <rFont val="ＭＳ Ｐゴシック"/>
        <family val="3"/>
        <charset val="128"/>
      </rPr>
      <t>③管路更新率が類似団体に比べ低い</t>
    </r>
    <r>
      <rPr>
        <sz val="10.5"/>
        <color theme="1"/>
        <rFont val="ＭＳ ゴシック"/>
        <family val="3"/>
        <charset val="128"/>
      </rPr>
      <t>状況であることから、平成28年度に実施した水道料金改定による経営基盤の強化及び水道管の使用材料の見直しにより、老朽管の更新を推進するとともに、検針時同時漏水調査による市内全域にわたる漏水箇所の早期特定により⑧有収率の向上を図るなど、各指標の改善に努めます。</t>
    </r>
    <rPh sb="193" eb="195">
      <t>カンロ</t>
    </rPh>
    <rPh sb="195" eb="197">
      <t>コウシン</t>
    </rPh>
    <rPh sb="197" eb="198">
      <t>リツ</t>
    </rPh>
    <rPh sb="199" eb="201">
      <t>ルイジ</t>
    </rPh>
    <rPh sb="201" eb="203">
      <t>ダンタイ</t>
    </rPh>
    <rPh sb="204" eb="205">
      <t>クラ</t>
    </rPh>
    <rPh sb="206" eb="207">
      <t>ヒク</t>
    </rPh>
    <rPh sb="225" eb="227">
      <t>ジッシ</t>
    </rPh>
    <rPh sb="245" eb="246">
      <t>オヨ</t>
    </rPh>
    <rPh sb="279" eb="281">
      <t>ケンシン</t>
    </rPh>
    <rPh sb="281" eb="282">
      <t>ジ</t>
    </rPh>
    <rPh sb="282" eb="284">
      <t>ドウジ</t>
    </rPh>
    <rPh sb="291" eb="293">
      <t>シナイ</t>
    </rPh>
    <rPh sb="293" eb="295">
      <t>ゼンイキ</t>
    </rPh>
    <rPh sb="301" eb="303">
      <t>カショ</t>
    </rPh>
    <rPh sb="304" eb="306">
      <t>ソウキ</t>
    </rPh>
    <rPh sb="306" eb="308">
      <t>トクテイ</t>
    </rPh>
    <rPh sb="319" eb="320">
      <t>ハカ</t>
    </rPh>
    <rPh sb="331" eb="3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</si>
</sst>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Ｐ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0.33</c:v>
                </c:pt>
                <c:pt idx="2">
                  <c:v>0.43</c:v>
                </c:pt>
                <c:pt idx="3">
                  <c:v>0.43</c:v>
                </c:pt>
                <c:pt idx="4">
                  <c:v>0.28999999999999998</c:v>
                </c:pt>
              </c:numCache>
            </c:numRef>
          </c:val>
        </c:ser>
        <c:dLbls>
          <c:showLegendKey val="0"/>
          <c:showVal val="0"/>
          <c:showCatName val="0"/>
          <c:showSerName val="0"/>
          <c:showPercent val="0"/>
          <c:showBubbleSize val="0"/>
        </c:dLbls>
        <c:gapWidth val="150"/>
        <c:axId val="203250800"/>
        <c:axId val="20325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03250800"/>
        <c:axId val="203251192"/>
      </c:lineChart>
      <c:dateAx>
        <c:axId val="203250800"/>
        <c:scaling>
          <c:orientation val="minMax"/>
        </c:scaling>
        <c:delete val="1"/>
        <c:axPos val="b"/>
        <c:numFmt formatCode="ge" sourceLinked="1"/>
        <c:majorTickMark val="none"/>
        <c:minorTickMark val="none"/>
        <c:tickLblPos val="none"/>
        <c:crossAx val="203251192"/>
        <c:crosses val="autoZero"/>
        <c:auto val="1"/>
        <c:lblOffset val="100"/>
        <c:baseTimeUnit val="years"/>
      </c:dateAx>
      <c:valAx>
        <c:axId val="2032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60.97</c:v>
                </c:pt>
                <c:pt idx="1">
                  <c:v>59.89</c:v>
                </c:pt>
                <c:pt idx="2">
                  <c:v>59.05</c:v>
                </c:pt>
                <c:pt idx="3">
                  <c:v>58.77</c:v>
                </c:pt>
                <c:pt idx="4">
                  <c:v>58.59</c:v>
                </c:pt>
              </c:numCache>
            </c:numRef>
          </c:val>
        </c:ser>
        <c:dLbls>
          <c:showLegendKey val="0"/>
          <c:showVal val="0"/>
          <c:showCatName val="0"/>
          <c:showSerName val="0"/>
          <c:showPercent val="0"/>
          <c:showBubbleSize val="0"/>
        </c:dLbls>
        <c:gapWidth val="150"/>
        <c:axId val="276866160"/>
        <c:axId val="27686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76866160"/>
        <c:axId val="276866552"/>
      </c:lineChart>
      <c:dateAx>
        <c:axId val="276866160"/>
        <c:scaling>
          <c:orientation val="minMax"/>
        </c:scaling>
        <c:delete val="1"/>
        <c:axPos val="b"/>
        <c:numFmt formatCode="ge" sourceLinked="1"/>
        <c:majorTickMark val="none"/>
        <c:minorTickMark val="none"/>
        <c:tickLblPos val="none"/>
        <c:crossAx val="276866552"/>
        <c:crosses val="autoZero"/>
        <c:auto val="1"/>
        <c:lblOffset val="100"/>
        <c:baseTimeUnit val="years"/>
      </c:dateAx>
      <c:valAx>
        <c:axId val="27686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8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86.44</c:v>
                </c:pt>
                <c:pt idx="1">
                  <c:v>86.4</c:v>
                </c:pt>
                <c:pt idx="2">
                  <c:v>85.1</c:v>
                </c:pt>
                <c:pt idx="3">
                  <c:v>84.64</c:v>
                </c:pt>
                <c:pt idx="4">
                  <c:v>84.57</c:v>
                </c:pt>
              </c:numCache>
            </c:numRef>
          </c:val>
        </c:ser>
        <c:dLbls>
          <c:showLegendKey val="0"/>
          <c:showVal val="0"/>
          <c:showCatName val="0"/>
          <c:showSerName val="0"/>
          <c:showPercent val="0"/>
          <c:showBubbleSize val="0"/>
        </c:dLbls>
        <c:gapWidth val="150"/>
        <c:axId val="277017240"/>
        <c:axId val="2770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77017240"/>
        <c:axId val="277017632"/>
      </c:lineChart>
      <c:dateAx>
        <c:axId val="277017240"/>
        <c:scaling>
          <c:orientation val="minMax"/>
        </c:scaling>
        <c:delete val="1"/>
        <c:axPos val="b"/>
        <c:numFmt formatCode="ge" sourceLinked="1"/>
        <c:majorTickMark val="none"/>
        <c:minorTickMark val="none"/>
        <c:tickLblPos val="none"/>
        <c:crossAx val="277017632"/>
        <c:crosses val="autoZero"/>
        <c:auto val="1"/>
        <c:lblOffset val="100"/>
        <c:baseTimeUnit val="years"/>
      </c:dateAx>
      <c:valAx>
        <c:axId val="2770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1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105.41</c:v>
                </c:pt>
                <c:pt idx="1">
                  <c:v>103.97</c:v>
                </c:pt>
                <c:pt idx="2">
                  <c:v>103.91</c:v>
                </c:pt>
                <c:pt idx="3">
                  <c:v>104.92</c:v>
                </c:pt>
                <c:pt idx="4">
                  <c:v>127.46</c:v>
                </c:pt>
              </c:numCache>
            </c:numRef>
          </c:val>
        </c:ser>
        <c:dLbls>
          <c:showLegendKey val="0"/>
          <c:showVal val="0"/>
          <c:showCatName val="0"/>
          <c:showSerName val="0"/>
          <c:showPercent val="0"/>
          <c:showBubbleSize val="0"/>
        </c:dLbls>
        <c:gapWidth val="150"/>
        <c:axId val="203252368"/>
        <c:axId val="20325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03252368"/>
        <c:axId val="203252760"/>
      </c:lineChart>
      <c:dateAx>
        <c:axId val="203252368"/>
        <c:scaling>
          <c:orientation val="minMax"/>
        </c:scaling>
        <c:delete val="1"/>
        <c:axPos val="b"/>
        <c:numFmt formatCode="ge" sourceLinked="1"/>
        <c:majorTickMark val="none"/>
        <c:minorTickMark val="none"/>
        <c:tickLblPos val="none"/>
        <c:crossAx val="203252760"/>
        <c:crosses val="autoZero"/>
        <c:auto val="1"/>
        <c:lblOffset val="100"/>
        <c:baseTimeUnit val="years"/>
      </c:dateAx>
      <c:valAx>
        <c:axId val="20325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2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44.96</c:v>
                </c:pt>
                <c:pt idx="1">
                  <c:v>45.07</c:v>
                </c:pt>
                <c:pt idx="2">
                  <c:v>46.96</c:v>
                </c:pt>
                <c:pt idx="3">
                  <c:v>48.14</c:v>
                </c:pt>
                <c:pt idx="4">
                  <c:v>47.92</c:v>
                </c:pt>
              </c:numCache>
            </c:numRef>
          </c:val>
        </c:ser>
        <c:dLbls>
          <c:showLegendKey val="0"/>
          <c:showVal val="0"/>
          <c:showCatName val="0"/>
          <c:showSerName val="0"/>
          <c:showPercent val="0"/>
          <c:showBubbleSize val="0"/>
        </c:dLbls>
        <c:gapWidth val="150"/>
        <c:axId val="203253936"/>
        <c:axId val="20325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03253936"/>
        <c:axId val="203254328"/>
      </c:lineChart>
      <c:dateAx>
        <c:axId val="203253936"/>
        <c:scaling>
          <c:orientation val="minMax"/>
        </c:scaling>
        <c:delete val="1"/>
        <c:axPos val="b"/>
        <c:numFmt formatCode="ge" sourceLinked="1"/>
        <c:majorTickMark val="none"/>
        <c:minorTickMark val="none"/>
        <c:tickLblPos val="none"/>
        <c:crossAx val="203254328"/>
        <c:crosses val="autoZero"/>
        <c:auto val="1"/>
        <c:lblOffset val="100"/>
        <c:baseTimeUnit val="years"/>
      </c:dateAx>
      <c:valAx>
        <c:axId val="2032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31.88</c:v>
                </c:pt>
                <c:pt idx="1">
                  <c:v>32.68</c:v>
                </c:pt>
                <c:pt idx="2">
                  <c:v>32.78</c:v>
                </c:pt>
                <c:pt idx="3">
                  <c:v>32.78</c:v>
                </c:pt>
                <c:pt idx="4">
                  <c:v>32.840000000000003</c:v>
                </c:pt>
              </c:numCache>
            </c:numRef>
          </c:val>
        </c:ser>
        <c:dLbls>
          <c:showLegendKey val="0"/>
          <c:showVal val="0"/>
          <c:showCatName val="0"/>
          <c:showSerName val="0"/>
          <c:showPercent val="0"/>
          <c:showBubbleSize val="0"/>
        </c:dLbls>
        <c:gapWidth val="150"/>
        <c:axId val="277075576"/>
        <c:axId val="277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77075576"/>
        <c:axId val="277075968"/>
      </c:lineChart>
      <c:dateAx>
        <c:axId val="277075576"/>
        <c:scaling>
          <c:orientation val="minMax"/>
        </c:scaling>
        <c:delete val="1"/>
        <c:axPos val="b"/>
        <c:numFmt formatCode="ge" sourceLinked="1"/>
        <c:majorTickMark val="none"/>
        <c:minorTickMark val="none"/>
        <c:tickLblPos val="none"/>
        <c:crossAx val="277075968"/>
        <c:crosses val="autoZero"/>
        <c:auto val="1"/>
        <c:lblOffset val="100"/>
        <c:baseTimeUnit val="years"/>
      </c:dateAx>
      <c:valAx>
        <c:axId val="277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0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7165856"/>
        <c:axId val="27716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77165856"/>
        <c:axId val="277166248"/>
      </c:lineChart>
      <c:dateAx>
        <c:axId val="277165856"/>
        <c:scaling>
          <c:orientation val="minMax"/>
        </c:scaling>
        <c:delete val="1"/>
        <c:axPos val="b"/>
        <c:numFmt formatCode="ge" sourceLinked="1"/>
        <c:majorTickMark val="none"/>
        <c:minorTickMark val="none"/>
        <c:tickLblPos val="none"/>
        <c:crossAx val="277166248"/>
        <c:crosses val="autoZero"/>
        <c:auto val="1"/>
        <c:lblOffset val="100"/>
        <c:baseTimeUnit val="years"/>
      </c:dateAx>
      <c:valAx>
        <c:axId val="277166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1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621.54999999999995</c:v>
                </c:pt>
                <c:pt idx="1">
                  <c:v>516.33000000000004</c:v>
                </c:pt>
                <c:pt idx="2">
                  <c:v>216.09</c:v>
                </c:pt>
                <c:pt idx="3">
                  <c:v>210.02</c:v>
                </c:pt>
                <c:pt idx="4">
                  <c:v>209.28</c:v>
                </c:pt>
              </c:numCache>
            </c:numRef>
          </c:val>
        </c:ser>
        <c:dLbls>
          <c:showLegendKey val="0"/>
          <c:showVal val="0"/>
          <c:showCatName val="0"/>
          <c:showSerName val="0"/>
          <c:showPercent val="0"/>
          <c:showBubbleSize val="0"/>
        </c:dLbls>
        <c:gapWidth val="150"/>
        <c:axId val="277167816"/>
        <c:axId val="27716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77167816"/>
        <c:axId val="277168208"/>
      </c:lineChart>
      <c:dateAx>
        <c:axId val="277167816"/>
        <c:scaling>
          <c:orientation val="minMax"/>
        </c:scaling>
        <c:delete val="1"/>
        <c:axPos val="b"/>
        <c:numFmt formatCode="ge" sourceLinked="1"/>
        <c:majorTickMark val="none"/>
        <c:minorTickMark val="none"/>
        <c:tickLblPos val="none"/>
        <c:crossAx val="277168208"/>
        <c:crosses val="autoZero"/>
        <c:auto val="1"/>
        <c:lblOffset val="100"/>
        <c:baseTimeUnit val="years"/>
      </c:dateAx>
      <c:valAx>
        <c:axId val="27716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16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276</c:v>
                </c:pt>
                <c:pt idx="1">
                  <c:v>277.36</c:v>
                </c:pt>
                <c:pt idx="2">
                  <c:v>277.93</c:v>
                </c:pt>
                <c:pt idx="3">
                  <c:v>274.45</c:v>
                </c:pt>
                <c:pt idx="4">
                  <c:v>214.95</c:v>
                </c:pt>
              </c:numCache>
            </c:numRef>
          </c:val>
        </c:ser>
        <c:dLbls>
          <c:showLegendKey val="0"/>
          <c:showVal val="0"/>
          <c:showCatName val="0"/>
          <c:showSerName val="0"/>
          <c:showPercent val="0"/>
          <c:showBubbleSize val="0"/>
        </c:dLbls>
        <c:gapWidth val="150"/>
        <c:axId val="277078320"/>
        <c:axId val="27707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77078320"/>
        <c:axId val="277077928"/>
      </c:lineChart>
      <c:dateAx>
        <c:axId val="277078320"/>
        <c:scaling>
          <c:orientation val="minMax"/>
        </c:scaling>
        <c:delete val="1"/>
        <c:axPos val="b"/>
        <c:numFmt formatCode="ge" sourceLinked="1"/>
        <c:majorTickMark val="none"/>
        <c:minorTickMark val="none"/>
        <c:tickLblPos val="none"/>
        <c:crossAx val="277077928"/>
        <c:crosses val="autoZero"/>
        <c:auto val="1"/>
        <c:lblOffset val="100"/>
        <c:baseTimeUnit val="years"/>
      </c:dateAx>
      <c:valAx>
        <c:axId val="27707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0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96.47</c:v>
                </c:pt>
                <c:pt idx="1">
                  <c:v>90.68</c:v>
                </c:pt>
                <c:pt idx="2">
                  <c:v>92.28</c:v>
                </c:pt>
                <c:pt idx="3">
                  <c:v>93.65</c:v>
                </c:pt>
                <c:pt idx="4">
                  <c:v>119.36</c:v>
                </c:pt>
              </c:numCache>
            </c:numRef>
          </c:val>
        </c:ser>
        <c:dLbls>
          <c:showLegendKey val="0"/>
          <c:showVal val="0"/>
          <c:showCatName val="0"/>
          <c:showSerName val="0"/>
          <c:showPercent val="0"/>
          <c:showBubbleSize val="0"/>
        </c:dLbls>
        <c:gapWidth val="150"/>
        <c:axId val="277169384"/>
        <c:axId val="2768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77169384"/>
        <c:axId val="276863808"/>
      </c:lineChart>
      <c:dateAx>
        <c:axId val="277169384"/>
        <c:scaling>
          <c:orientation val="minMax"/>
        </c:scaling>
        <c:delete val="1"/>
        <c:axPos val="b"/>
        <c:numFmt formatCode="ge" sourceLinked="1"/>
        <c:majorTickMark val="none"/>
        <c:minorTickMark val="none"/>
        <c:tickLblPos val="none"/>
        <c:crossAx val="276863808"/>
        <c:crosses val="autoZero"/>
        <c:auto val="1"/>
        <c:lblOffset val="100"/>
        <c:baseTimeUnit val="years"/>
      </c:dateAx>
      <c:valAx>
        <c:axId val="2768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6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88.69</c:v>
                </c:pt>
                <c:pt idx="1">
                  <c:v>94.19</c:v>
                </c:pt>
                <c:pt idx="2">
                  <c:v>92.94</c:v>
                </c:pt>
                <c:pt idx="3">
                  <c:v>91.82</c:v>
                </c:pt>
                <c:pt idx="4">
                  <c:v>90.88</c:v>
                </c:pt>
              </c:numCache>
            </c:numRef>
          </c:val>
        </c:ser>
        <c:dLbls>
          <c:showLegendKey val="0"/>
          <c:showVal val="0"/>
          <c:showCatName val="0"/>
          <c:showSerName val="0"/>
          <c:showPercent val="0"/>
          <c:showBubbleSize val="0"/>
        </c:dLbls>
        <c:gapWidth val="150"/>
        <c:axId val="277167424"/>
        <c:axId val="27686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77167424"/>
        <c:axId val="276864984"/>
      </c:lineChart>
      <c:dateAx>
        <c:axId val="277167424"/>
        <c:scaling>
          <c:orientation val="minMax"/>
        </c:scaling>
        <c:delete val="1"/>
        <c:axPos val="b"/>
        <c:numFmt formatCode="ge" sourceLinked="1"/>
        <c:majorTickMark val="none"/>
        <c:minorTickMark val="none"/>
        <c:tickLblPos val="none"/>
        <c:crossAx val="276864984"/>
        <c:crosses val="autoZero"/>
        <c:auto val="1"/>
        <c:lblOffset val="100"/>
        <c:baseTimeUnit val="years"/>
      </c:dateAx>
      <c:valAx>
        <c:axId val="27686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1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9" zoomScale="90" zoomScaleNormal="9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静岡県　富士市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4" t="s">
        <v>116</v>
      </c>
      <c r="AE8" s="84"/>
      <c r="AF8" s="84"/>
      <c r="AG8" s="84"/>
      <c r="AH8" s="84"/>
      <c r="AI8" s="84"/>
      <c r="AJ8" s="84"/>
      <c r="AK8" s="5"/>
      <c r="AL8" s="71">
        <f>データ!$R$6</f>
        <v>255839</v>
      </c>
      <c r="AM8" s="71"/>
      <c r="AN8" s="71"/>
      <c r="AO8" s="71"/>
      <c r="AP8" s="71"/>
      <c r="AQ8" s="71"/>
      <c r="AR8" s="71"/>
      <c r="AS8" s="71"/>
      <c r="AT8" s="67">
        <f>データ!$S$6</f>
        <v>244.95</v>
      </c>
      <c r="AU8" s="68"/>
      <c r="AV8" s="68"/>
      <c r="AW8" s="68"/>
      <c r="AX8" s="68"/>
      <c r="AY8" s="68"/>
      <c r="AZ8" s="68"/>
      <c r="BA8" s="68"/>
      <c r="BB8" s="70">
        <f>データ!$T$6</f>
        <v>1044.45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74.03</v>
      </c>
      <c r="J10" s="68"/>
      <c r="K10" s="68"/>
      <c r="L10" s="68"/>
      <c r="M10" s="68"/>
      <c r="N10" s="68"/>
      <c r="O10" s="69"/>
      <c r="P10" s="70">
        <f>データ!$P$6</f>
        <v>92.68</v>
      </c>
      <c r="Q10" s="70"/>
      <c r="R10" s="70"/>
      <c r="S10" s="70"/>
      <c r="T10" s="70"/>
      <c r="U10" s="70"/>
      <c r="V10" s="70"/>
      <c r="W10" s="71">
        <f>データ!$Q$6</f>
        <v>1825</v>
      </c>
      <c r="X10" s="71"/>
      <c r="Y10" s="71"/>
      <c r="Z10" s="71"/>
      <c r="AA10" s="71"/>
      <c r="AB10" s="71"/>
      <c r="AC10" s="71"/>
      <c r="AD10" s="2"/>
      <c r="AE10" s="2"/>
      <c r="AF10" s="2"/>
      <c r="AG10" s="2"/>
      <c r="AH10" s="5"/>
      <c r="AI10" s="5"/>
      <c r="AJ10" s="5"/>
      <c r="AK10" s="5"/>
      <c r="AL10" s="71">
        <f>データ!$U$6</f>
        <v>236386</v>
      </c>
      <c r="AM10" s="71"/>
      <c r="AN10" s="71"/>
      <c r="AO10" s="71"/>
      <c r="AP10" s="71"/>
      <c r="AQ10" s="71"/>
      <c r="AR10" s="71"/>
      <c r="AS10" s="71"/>
      <c r="AT10" s="67">
        <f>データ!$V$6</f>
        <v>90.12</v>
      </c>
      <c r="AU10" s="68"/>
      <c r="AV10" s="68"/>
      <c r="AW10" s="68"/>
      <c r="AX10" s="68"/>
      <c r="AY10" s="68"/>
      <c r="AZ10" s="68"/>
      <c r="BA10" s="68"/>
      <c r="BB10" s="70">
        <f>データ!$W$6</f>
        <v>2623.01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222101</v>
      </c>
      <c r="D6" s="34">
        <f t="shared" si="3"/>
        <v>46</v>
      </c>
      <c r="E6" s="34">
        <f t="shared" si="3"/>
        <v>1</v>
      </c>
      <c r="F6" s="34">
        <f t="shared" si="3"/>
        <v>0</v>
      </c>
      <c r="G6" s="34">
        <f t="shared" si="3"/>
        <v>1</v>
      </c>
      <c r="H6" s="34" t="str">
        <f t="shared" si="3"/>
        <v>静岡県　富士市</v>
      </c>
      <c r="I6" s="34" t="str">
        <f t="shared" si="3"/>
        <v>法適用</v>
      </c>
      <c r="J6" s="34" t="str">
        <f t="shared" si="3"/>
        <v>水道事業</v>
      </c>
      <c r="K6" s="34" t="str">
        <f t="shared" si="3"/>
        <v>末端給水事業</v>
      </c>
      <c r="L6" s="34" t="str">
        <f t="shared" si="3"/>
        <v>A2</v>
      </c>
      <c r="M6" s="34">
        <f t="shared" si="3"/>
        <v>0</v>
      </c>
      <c r="N6" s="35" t="str">
        <f t="shared" si="3"/>
        <v>-</v>
      </c>
      <c r="O6" s="35">
        <f t="shared" si="3"/>
        <v>74.03</v>
      </c>
      <c r="P6" s="35">
        <f t="shared" si="3"/>
        <v>92.68</v>
      </c>
      <c r="Q6" s="35">
        <f t="shared" si="3"/>
        <v>1825</v>
      </c>
      <c r="R6" s="35">
        <f t="shared" si="3"/>
        <v>255839</v>
      </c>
      <c r="S6" s="35">
        <f t="shared" si="3"/>
        <v>244.95</v>
      </c>
      <c r="T6" s="35">
        <f t="shared" si="3"/>
        <v>1044.45</v>
      </c>
      <c r="U6" s="35">
        <f t="shared" si="3"/>
        <v>236386</v>
      </c>
      <c r="V6" s="35">
        <f t="shared" si="3"/>
        <v>90.12</v>
      </c>
      <c r="W6" s="35">
        <f t="shared" si="3"/>
        <v>2623.01</v>
      </c>
      <c r="X6" s="36">
        <f>IF(X7="",NA(),X7)</f>
        <v>105.41</v>
      </c>
      <c r="Y6" s="36">
        <f t="shared" ref="Y6:AG6" si="4">IF(Y7="",NA(),Y7)</f>
        <v>103.97</v>
      </c>
      <c r="Z6" s="36">
        <f t="shared" si="4"/>
        <v>103.91</v>
      </c>
      <c r="AA6" s="36">
        <f t="shared" si="4"/>
        <v>104.92</v>
      </c>
      <c r="AB6" s="36">
        <f t="shared" si="4"/>
        <v>127.46</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621.54999999999995</v>
      </c>
      <c r="AU6" s="36">
        <f t="shared" ref="AU6:BC6" si="6">IF(AU7="",NA(),AU7)</f>
        <v>516.33000000000004</v>
      </c>
      <c r="AV6" s="36">
        <f t="shared" si="6"/>
        <v>216.09</v>
      </c>
      <c r="AW6" s="36">
        <f t="shared" si="6"/>
        <v>210.02</v>
      </c>
      <c r="AX6" s="36">
        <f t="shared" si="6"/>
        <v>209.28</v>
      </c>
      <c r="AY6" s="36">
        <f t="shared" si="6"/>
        <v>590.46</v>
      </c>
      <c r="AZ6" s="36">
        <f t="shared" si="6"/>
        <v>628.34</v>
      </c>
      <c r="BA6" s="36">
        <f t="shared" si="6"/>
        <v>289.8</v>
      </c>
      <c r="BB6" s="36">
        <f t="shared" si="6"/>
        <v>299.44</v>
      </c>
      <c r="BC6" s="36">
        <f t="shared" si="6"/>
        <v>311.99</v>
      </c>
      <c r="BD6" s="35" t="str">
        <f>IF(BD7="","",IF(BD7="-","【-】","【"&amp;SUBSTITUTE(TEXT(BD7,"#,##0.00"),"-","△")&amp;"】"))</f>
        <v>【262.87】</v>
      </c>
      <c r="BE6" s="36">
        <f>IF(BE7="",NA(),BE7)</f>
        <v>276</v>
      </c>
      <c r="BF6" s="36">
        <f t="shared" ref="BF6:BN6" si="7">IF(BF7="",NA(),BF7)</f>
        <v>277.36</v>
      </c>
      <c r="BG6" s="36">
        <f t="shared" si="7"/>
        <v>277.93</v>
      </c>
      <c r="BH6" s="36">
        <f t="shared" si="7"/>
        <v>274.45</v>
      </c>
      <c r="BI6" s="36">
        <f t="shared" si="7"/>
        <v>214.95</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96.47</v>
      </c>
      <c r="BQ6" s="36">
        <f t="shared" ref="BQ6:BY6" si="8">IF(BQ7="",NA(),BQ7)</f>
        <v>90.68</v>
      </c>
      <c r="BR6" s="36">
        <f t="shared" si="8"/>
        <v>92.28</v>
      </c>
      <c r="BS6" s="36">
        <f t="shared" si="8"/>
        <v>93.65</v>
      </c>
      <c r="BT6" s="36">
        <f t="shared" si="8"/>
        <v>119.36</v>
      </c>
      <c r="BU6" s="36">
        <f t="shared" si="8"/>
        <v>99.91</v>
      </c>
      <c r="BV6" s="36">
        <f t="shared" si="8"/>
        <v>99.89</v>
      </c>
      <c r="BW6" s="36">
        <f t="shared" si="8"/>
        <v>107.05</v>
      </c>
      <c r="BX6" s="36">
        <f t="shared" si="8"/>
        <v>106.4</v>
      </c>
      <c r="BY6" s="36">
        <f t="shared" si="8"/>
        <v>107.61</v>
      </c>
      <c r="BZ6" s="35" t="str">
        <f>IF(BZ7="","",IF(BZ7="-","【-】","【"&amp;SUBSTITUTE(TEXT(BZ7,"#,##0.00"),"-","△")&amp;"】"))</f>
        <v>【105.59】</v>
      </c>
      <c r="CA6" s="36">
        <f>IF(CA7="",NA(),CA7)</f>
        <v>88.69</v>
      </c>
      <c r="CB6" s="36">
        <f t="shared" ref="CB6:CJ6" si="9">IF(CB7="",NA(),CB7)</f>
        <v>94.19</v>
      </c>
      <c r="CC6" s="36">
        <f t="shared" si="9"/>
        <v>92.94</v>
      </c>
      <c r="CD6" s="36">
        <f t="shared" si="9"/>
        <v>91.82</v>
      </c>
      <c r="CE6" s="36">
        <f t="shared" si="9"/>
        <v>90.88</v>
      </c>
      <c r="CF6" s="36">
        <f t="shared" si="9"/>
        <v>164.25</v>
      </c>
      <c r="CG6" s="36">
        <f t="shared" si="9"/>
        <v>165.34</v>
      </c>
      <c r="CH6" s="36">
        <f t="shared" si="9"/>
        <v>155.09</v>
      </c>
      <c r="CI6" s="36">
        <f t="shared" si="9"/>
        <v>156.29</v>
      </c>
      <c r="CJ6" s="36">
        <f t="shared" si="9"/>
        <v>155.69</v>
      </c>
      <c r="CK6" s="35" t="str">
        <f>IF(CK7="","",IF(CK7="-","【-】","【"&amp;SUBSTITUTE(TEXT(CK7,"#,##0.00"),"-","△")&amp;"】"))</f>
        <v>【163.27】</v>
      </c>
      <c r="CL6" s="36">
        <f>IF(CL7="",NA(),CL7)</f>
        <v>60.97</v>
      </c>
      <c r="CM6" s="36">
        <f t="shared" ref="CM6:CU6" si="10">IF(CM7="",NA(),CM7)</f>
        <v>59.89</v>
      </c>
      <c r="CN6" s="36">
        <f t="shared" si="10"/>
        <v>59.05</v>
      </c>
      <c r="CO6" s="36">
        <f t="shared" si="10"/>
        <v>58.77</v>
      </c>
      <c r="CP6" s="36">
        <f t="shared" si="10"/>
        <v>58.59</v>
      </c>
      <c r="CQ6" s="36">
        <f t="shared" si="10"/>
        <v>62.71</v>
      </c>
      <c r="CR6" s="36">
        <f t="shared" si="10"/>
        <v>62.15</v>
      </c>
      <c r="CS6" s="36">
        <f t="shared" si="10"/>
        <v>61.61</v>
      </c>
      <c r="CT6" s="36">
        <f t="shared" si="10"/>
        <v>62.34</v>
      </c>
      <c r="CU6" s="36">
        <f t="shared" si="10"/>
        <v>62.46</v>
      </c>
      <c r="CV6" s="35" t="str">
        <f>IF(CV7="","",IF(CV7="-","【-】","【"&amp;SUBSTITUTE(TEXT(CV7,"#,##0.00"),"-","△")&amp;"】"))</f>
        <v>【59.94】</v>
      </c>
      <c r="CW6" s="36">
        <f>IF(CW7="",NA(),CW7)</f>
        <v>86.44</v>
      </c>
      <c r="CX6" s="36">
        <f t="shared" ref="CX6:DF6" si="11">IF(CX7="",NA(),CX7)</f>
        <v>86.4</v>
      </c>
      <c r="CY6" s="36">
        <f t="shared" si="11"/>
        <v>85.1</v>
      </c>
      <c r="CZ6" s="36">
        <f t="shared" si="11"/>
        <v>84.64</v>
      </c>
      <c r="DA6" s="36">
        <f t="shared" si="11"/>
        <v>84.57</v>
      </c>
      <c r="DB6" s="36">
        <f t="shared" si="11"/>
        <v>90.54</v>
      </c>
      <c r="DC6" s="36">
        <f t="shared" si="11"/>
        <v>90.64</v>
      </c>
      <c r="DD6" s="36">
        <f t="shared" si="11"/>
        <v>90.23</v>
      </c>
      <c r="DE6" s="36">
        <f t="shared" si="11"/>
        <v>90.15</v>
      </c>
      <c r="DF6" s="36">
        <f t="shared" si="11"/>
        <v>90.62</v>
      </c>
      <c r="DG6" s="35" t="str">
        <f>IF(DG7="","",IF(DG7="-","【-】","【"&amp;SUBSTITUTE(TEXT(DG7,"#,##0.00"),"-","△")&amp;"】"))</f>
        <v>【90.22】</v>
      </c>
      <c r="DH6" s="36">
        <f>IF(DH7="",NA(),DH7)</f>
        <v>44.96</v>
      </c>
      <c r="DI6" s="36">
        <f t="shared" ref="DI6:DQ6" si="12">IF(DI7="",NA(),DI7)</f>
        <v>45.07</v>
      </c>
      <c r="DJ6" s="36">
        <f t="shared" si="12"/>
        <v>46.96</v>
      </c>
      <c r="DK6" s="36">
        <f t="shared" si="12"/>
        <v>48.14</v>
      </c>
      <c r="DL6" s="36">
        <f t="shared" si="12"/>
        <v>47.92</v>
      </c>
      <c r="DM6" s="36">
        <f t="shared" si="12"/>
        <v>42.43</v>
      </c>
      <c r="DN6" s="36">
        <f t="shared" si="12"/>
        <v>43.24</v>
      </c>
      <c r="DO6" s="36">
        <f t="shared" si="12"/>
        <v>46.36</v>
      </c>
      <c r="DP6" s="36">
        <f t="shared" si="12"/>
        <v>47.37</v>
      </c>
      <c r="DQ6" s="36">
        <f t="shared" si="12"/>
        <v>48.01</v>
      </c>
      <c r="DR6" s="35" t="str">
        <f>IF(DR7="","",IF(DR7="-","【-】","【"&amp;SUBSTITUTE(TEXT(DR7,"#,##0.00"),"-","△")&amp;"】"))</f>
        <v>【47.91】</v>
      </c>
      <c r="DS6" s="36">
        <f>IF(DS7="",NA(),DS7)</f>
        <v>31.88</v>
      </c>
      <c r="DT6" s="36">
        <f t="shared" ref="DT6:EB6" si="13">IF(DT7="",NA(),DT7)</f>
        <v>32.68</v>
      </c>
      <c r="DU6" s="36">
        <f t="shared" si="13"/>
        <v>32.78</v>
      </c>
      <c r="DV6" s="36">
        <f t="shared" si="13"/>
        <v>32.78</v>
      </c>
      <c r="DW6" s="36">
        <f t="shared" si="13"/>
        <v>32.840000000000003</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0.32</v>
      </c>
      <c r="EE6" s="36">
        <f t="shared" ref="EE6:EM6" si="14">IF(EE7="",NA(),EE7)</f>
        <v>0.33</v>
      </c>
      <c r="EF6" s="36">
        <f t="shared" si="14"/>
        <v>0.43</v>
      </c>
      <c r="EG6" s="36">
        <f t="shared" si="14"/>
        <v>0.43</v>
      </c>
      <c r="EH6" s="36">
        <f t="shared" si="14"/>
        <v>0.28999999999999998</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222101</v>
      </c>
      <c r="D7" s="38">
        <v>46</v>
      </c>
      <c r="E7" s="38">
        <v>1</v>
      </c>
      <c r="F7" s="38">
        <v>0</v>
      </c>
      <c r="G7" s="38">
        <v>1</v>
      </c>
      <c r="H7" s="38" t="s">
        <v>105</v>
      </c>
      <c r="I7" s="38" t="s">
        <v>106</v>
      </c>
      <c r="J7" s="38" t="s">
        <v>107</v>
      </c>
      <c r="K7" s="38" t="s">
        <v>108</v>
      </c>
      <c r="L7" s="38" t="s">
        <v>109</v>
      </c>
      <c r="M7" s="38"/>
      <c r="N7" s="39" t="s">
        <v>110</v>
      </c>
      <c r="O7" s="39">
        <v>74.03</v>
      </c>
      <c r="P7" s="39">
        <v>92.68</v>
      </c>
      <c r="Q7" s="39">
        <v>1825</v>
      </c>
      <c r="R7" s="39">
        <v>255839</v>
      </c>
      <c r="S7" s="39">
        <v>244.95</v>
      </c>
      <c r="T7" s="39">
        <v>1044.45</v>
      </c>
      <c r="U7" s="39">
        <v>236386</v>
      </c>
      <c r="V7" s="39">
        <v>90.12</v>
      </c>
      <c r="W7" s="39">
        <v>2623.01</v>
      </c>
      <c r="X7" s="39">
        <v>105.41</v>
      </c>
      <c r="Y7" s="39">
        <v>103.97</v>
      </c>
      <c r="Z7" s="39">
        <v>103.91</v>
      </c>
      <c r="AA7" s="39">
        <v>104.92</v>
      </c>
      <c r="AB7" s="39">
        <v>127.46</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621.54999999999995</v>
      </c>
      <c r="AU7" s="39">
        <v>516.33000000000004</v>
      </c>
      <c r="AV7" s="39">
        <v>216.09</v>
      </c>
      <c r="AW7" s="39">
        <v>210.02</v>
      </c>
      <c r="AX7" s="39">
        <v>209.28</v>
      </c>
      <c r="AY7" s="39">
        <v>590.46</v>
      </c>
      <c r="AZ7" s="39">
        <v>628.34</v>
      </c>
      <c r="BA7" s="39">
        <v>289.8</v>
      </c>
      <c r="BB7" s="39">
        <v>299.44</v>
      </c>
      <c r="BC7" s="39">
        <v>311.99</v>
      </c>
      <c r="BD7" s="39">
        <v>262.87</v>
      </c>
      <c r="BE7" s="39">
        <v>276</v>
      </c>
      <c r="BF7" s="39">
        <v>277.36</v>
      </c>
      <c r="BG7" s="39">
        <v>277.93</v>
      </c>
      <c r="BH7" s="39">
        <v>274.45</v>
      </c>
      <c r="BI7" s="39">
        <v>214.95</v>
      </c>
      <c r="BJ7" s="39">
        <v>299.16000000000003</v>
      </c>
      <c r="BK7" s="39">
        <v>297.13</v>
      </c>
      <c r="BL7" s="39">
        <v>301.99</v>
      </c>
      <c r="BM7" s="39">
        <v>298.08999999999997</v>
      </c>
      <c r="BN7" s="39">
        <v>291.77999999999997</v>
      </c>
      <c r="BO7" s="39">
        <v>270.87</v>
      </c>
      <c r="BP7" s="39">
        <v>96.47</v>
      </c>
      <c r="BQ7" s="39">
        <v>90.68</v>
      </c>
      <c r="BR7" s="39">
        <v>92.28</v>
      </c>
      <c r="BS7" s="39">
        <v>93.65</v>
      </c>
      <c r="BT7" s="39">
        <v>119.36</v>
      </c>
      <c r="BU7" s="39">
        <v>99.91</v>
      </c>
      <c r="BV7" s="39">
        <v>99.89</v>
      </c>
      <c r="BW7" s="39">
        <v>107.05</v>
      </c>
      <c r="BX7" s="39">
        <v>106.4</v>
      </c>
      <c r="BY7" s="39">
        <v>107.61</v>
      </c>
      <c r="BZ7" s="39">
        <v>105.59</v>
      </c>
      <c r="CA7" s="39">
        <v>88.69</v>
      </c>
      <c r="CB7" s="39">
        <v>94.19</v>
      </c>
      <c r="CC7" s="39">
        <v>92.94</v>
      </c>
      <c r="CD7" s="39">
        <v>91.82</v>
      </c>
      <c r="CE7" s="39">
        <v>90.88</v>
      </c>
      <c r="CF7" s="39">
        <v>164.25</v>
      </c>
      <c r="CG7" s="39">
        <v>165.34</v>
      </c>
      <c r="CH7" s="39">
        <v>155.09</v>
      </c>
      <c r="CI7" s="39">
        <v>156.29</v>
      </c>
      <c r="CJ7" s="39">
        <v>155.69</v>
      </c>
      <c r="CK7" s="39">
        <v>163.27000000000001</v>
      </c>
      <c r="CL7" s="39">
        <v>60.97</v>
      </c>
      <c r="CM7" s="39">
        <v>59.89</v>
      </c>
      <c r="CN7" s="39">
        <v>59.05</v>
      </c>
      <c r="CO7" s="39">
        <v>58.77</v>
      </c>
      <c r="CP7" s="39">
        <v>58.59</v>
      </c>
      <c r="CQ7" s="39">
        <v>62.71</v>
      </c>
      <c r="CR7" s="39">
        <v>62.15</v>
      </c>
      <c r="CS7" s="39">
        <v>61.61</v>
      </c>
      <c r="CT7" s="39">
        <v>62.34</v>
      </c>
      <c r="CU7" s="39">
        <v>62.46</v>
      </c>
      <c r="CV7" s="39">
        <v>59.94</v>
      </c>
      <c r="CW7" s="39">
        <v>86.44</v>
      </c>
      <c r="CX7" s="39">
        <v>86.4</v>
      </c>
      <c r="CY7" s="39">
        <v>85.1</v>
      </c>
      <c r="CZ7" s="39">
        <v>84.64</v>
      </c>
      <c r="DA7" s="39">
        <v>84.57</v>
      </c>
      <c r="DB7" s="39">
        <v>90.54</v>
      </c>
      <c r="DC7" s="39">
        <v>90.64</v>
      </c>
      <c r="DD7" s="39">
        <v>90.23</v>
      </c>
      <c r="DE7" s="39">
        <v>90.15</v>
      </c>
      <c r="DF7" s="39">
        <v>90.62</v>
      </c>
      <c r="DG7" s="39">
        <v>90.22</v>
      </c>
      <c r="DH7" s="39">
        <v>44.96</v>
      </c>
      <c r="DI7" s="39">
        <v>45.07</v>
      </c>
      <c r="DJ7" s="39">
        <v>46.96</v>
      </c>
      <c r="DK7" s="39">
        <v>48.14</v>
      </c>
      <c r="DL7" s="39">
        <v>47.92</v>
      </c>
      <c r="DM7" s="39">
        <v>42.43</v>
      </c>
      <c r="DN7" s="39">
        <v>43.24</v>
      </c>
      <c r="DO7" s="39">
        <v>46.36</v>
      </c>
      <c r="DP7" s="39">
        <v>47.37</v>
      </c>
      <c r="DQ7" s="39">
        <v>48.01</v>
      </c>
      <c r="DR7" s="39">
        <v>47.91</v>
      </c>
      <c r="DS7" s="39">
        <v>31.88</v>
      </c>
      <c r="DT7" s="39">
        <v>32.68</v>
      </c>
      <c r="DU7" s="39">
        <v>32.78</v>
      </c>
      <c r="DV7" s="39">
        <v>32.78</v>
      </c>
      <c r="DW7" s="39">
        <v>32.840000000000003</v>
      </c>
      <c r="DX7" s="39">
        <v>11.07</v>
      </c>
      <c r="DY7" s="39">
        <v>12.21</v>
      </c>
      <c r="DZ7" s="39">
        <v>13.57</v>
      </c>
      <c r="EA7" s="39">
        <v>14.27</v>
      </c>
      <c r="EB7" s="39">
        <v>16.170000000000002</v>
      </c>
      <c r="EC7" s="39">
        <v>15</v>
      </c>
      <c r="ED7" s="39">
        <v>0.32</v>
      </c>
      <c r="EE7" s="39">
        <v>0.33</v>
      </c>
      <c r="EF7" s="39">
        <v>0.43</v>
      </c>
      <c r="EG7" s="39">
        <v>0.43</v>
      </c>
      <c r="EH7" s="39">
        <v>0.28999999999999998</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ごとう　ふみひこ</cp:lastModifiedBy>
  <cp:lastPrinted>2018-02-15T07:02:02Z</cp:lastPrinted>
  <dcterms:created xsi:type="dcterms:W3CDTF">2017-12-25T01:29:31Z</dcterms:created>
  <dcterms:modified xsi:type="dcterms:W3CDTF">2018-02-15T07:02:42Z</dcterms:modified>
  <cp:category/>
</cp:coreProperties>
</file>