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s23\public\道路維持課\非公開\管理担当\⑲調査・回答\【5月】地方公営企業調査\H29年度に回答\(H30.3)平成28年度決算｢経営比較分析表｣の分析等について\"/>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DQ7" i="5"/>
  <c r="DP7" i="5"/>
  <c r="JC32" i="4" s="1"/>
  <c r="DO7" i="5"/>
  <c r="MA31" i="4" s="1"/>
  <c r="DN7" i="5"/>
  <c r="DM7" i="5"/>
  <c r="DL7" i="5"/>
  <c r="DK7" i="5"/>
  <c r="DI7" i="5"/>
  <c r="DH7" i="5"/>
  <c r="DG7" i="5"/>
  <c r="LE78" i="4" s="1"/>
  <c r="DF7" i="5"/>
  <c r="KP78" i="4" s="1"/>
  <c r="DE7" i="5"/>
  <c r="DD7" i="5"/>
  <c r="DC7" i="5"/>
  <c r="DB7" i="5"/>
  <c r="DA7" i="5"/>
  <c r="CZ7" i="5"/>
  <c r="CN7" i="5"/>
  <c r="CV76" i="4" s="1"/>
  <c r="CM7" i="5"/>
  <c r="CV67" i="4" s="1"/>
  <c r="BZ7" i="5"/>
  <c r="BY7" i="5"/>
  <c r="BX7" i="5"/>
  <c r="BW7" i="5"/>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FE31" i="4" s="1"/>
  <c r="AJ7" i="5"/>
  <c r="EL31" i="4" s="1"/>
  <c r="AH7" i="5"/>
  <c r="AG7" i="5"/>
  <c r="AF7" i="5"/>
  <c r="AE7" i="5"/>
  <c r="AD7" i="5"/>
  <c r="AC7" i="5"/>
  <c r="AB7" i="5"/>
  <c r="AA7" i="5"/>
  <c r="BG31" i="4" s="1"/>
  <c r="Z7" i="5"/>
  <c r="Y7" i="5"/>
  <c r="X7" i="5"/>
  <c r="W7" i="5"/>
  <c r="JQ10" i="4" s="1"/>
  <c r="V7" i="5"/>
  <c r="U7" i="5"/>
  <c r="T7" i="5"/>
  <c r="S7" i="5"/>
  <c r="HX8" i="4" s="1"/>
  <c r="R7" i="5"/>
  <c r="Q7" i="5"/>
  <c r="P7" i="5"/>
  <c r="O7" i="5"/>
  <c r="N7" i="5"/>
  <c r="M7" i="5"/>
  <c r="L7" i="5"/>
  <c r="CF8" i="4" s="1"/>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C88" i="4"/>
  <c r="MI78" i="4"/>
  <c r="LT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A53" i="4"/>
  <c r="LH53" i="4"/>
  <c r="KO53" i="4"/>
  <c r="JV53" i="4"/>
  <c r="JC53" i="4"/>
  <c r="HJ53" i="4"/>
  <c r="FX53" i="4"/>
  <c r="FE53" i="4"/>
  <c r="EL53" i="4"/>
  <c r="CS53" i="4"/>
  <c r="BZ53" i="4"/>
  <c r="BG53" i="4"/>
  <c r="U53" i="4"/>
  <c r="MA52" i="4"/>
  <c r="LH52" i="4"/>
  <c r="JV52" i="4"/>
  <c r="JC52" i="4"/>
  <c r="HJ52" i="4"/>
  <c r="GQ52" i="4"/>
  <c r="FX52" i="4"/>
  <c r="FE52" i="4"/>
  <c r="EL52" i="4"/>
  <c r="CS52" i="4"/>
  <c r="BZ52" i="4"/>
  <c r="BG52" i="4"/>
  <c r="AN52" i="4"/>
  <c r="U52" i="4"/>
  <c r="MA32" i="4"/>
  <c r="KO32" i="4"/>
  <c r="JV32" i="4"/>
  <c r="HJ32" i="4"/>
  <c r="GQ32" i="4"/>
  <c r="FX32" i="4"/>
  <c r="FE32" i="4"/>
  <c r="EL32" i="4"/>
  <c r="CS32" i="4"/>
  <c r="BZ32" i="4"/>
  <c r="BG32" i="4"/>
  <c r="AN32" i="4"/>
  <c r="U32" i="4"/>
  <c r="LH31" i="4"/>
  <c r="KO31" i="4"/>
  <c r="JV31" i="4"/>
  <c r="JC31" i="4"/>
  <c r="HJ31" i="4"/>
  <c r="GQ31" i="4"/>
  <c r="FX31" i="4"/>
  <c r="CS31" i="4"/>
  <c r="BZ31" i="4"/>
  <c r="AN31" i="4"/>
  <c r="U31" i="4"/>
  <c r="LJ10" i="4"/>
  <c r="HX10" i="4"/>
  <c r="DU10" i="4"/>
  <c r="CF10" i="4"/>
  <c r="AQ10" i="4"/>
  <c r="B10" i="4"/>
  <c r="LJ8" i="4"/>
  <c r="JQ8" i="4"/>
  <c r="DU8" i="4"/>
  <c r="B8" i="4"/>
  <c r="BZ76" i="4" l="1"/>
  <c r="MI76" i="4"/>
  <c r="HJ51" i="4"/>
  <c r="MA30" i="4"/>
  <c r="CS30" i="4"/>
  <c r="IT76" i="4"/>
  <c r="CS51" i="4"/>
  <c r="HJ30" i="4"/>
  <c r="MA51" i="4"/>
  <c r="C11" i="5"/>
  <c r="D11" i="5"/>
  <c r="E11" i="5"/>
  <c r="B11" i="5"/>
  <c r="BK76" i="4" l="1"/>
  <c r="LH51" i="4"/>
  <c r="LT76" i="4"/>
  <c r="GQ51" i="4"/>
  <c r="LH30" i="4"/>
  <c r="IE76" i="4"/>
  <c r="BZ51" i="4"/>
  <c r="GQ30" i="4"/>
  <c r="BZ30" i="4"/>
  <c r="BG30" i="4"/>
  <c r="FX51" i="4"/>
  <c r="FX30" i="4"/>
  <c r="AV76" i="4"/>
  <c r="KO51" i="4"/>
  <c r="LE76" i="4"/>
  <c r="BG51" i="4"/>
  <c r="KO30" i="4"/>
  <c r="HP76" i="4"/>
  <c r="HA76" i="4"/>
  <c r="AN51" i="4"/>
  <c r="FE30" i="4"/>
  <c r="AN30" i="4"/>
  <c r="AG76" i="4"/>
  <c r="KP76" i="4"/>
  <c r="JV51" i="4"/>
  <c r="FE51" i="4"/>
  <c r="JV30" i="4"/>
  <c r="JC51" i="4"/>
  <c r="KA76" i="4"/>
  <c r="EL51" i="4"/>
  <c r="JC30" i="4"/>
  <c r="R76" i="4"/>
  <c r="GL76" i="4"/>
  <c r="U51" i="4"/>
  <c r="EL30" i="4"/>
  <c r="U30" i="4"/>
</calcChain>
</file>

<file path=xl/sharedStrings.xml><?xml version="1.0" encoding="utf-8"?>
<sst xmlns="http://schemas.openxmlformats.org/spreadsheetml/2006/main" count="286" uniqueCount="138">
  <si>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</si>
  <si>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</si>
  <si>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</si>
  <si>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</si>
  <si>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</si>
  <si>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</si>
  <si>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</si>
  <si>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</si>
  <si>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</si>
  <si>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</si>
  <si>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</si>
  <si>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</si>
  <si>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</si>
  <si>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</si>
  <si>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</si>
  <si>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</si>
  <si>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</si>
  <si>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</si>
  <si>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</si>
  <si>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</si>
  <si>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</si>
  <si>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</si>
  <si>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</si>
  <si>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</si>
  <si>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</si>
  <si>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</si>
  <si>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</si>
  <si>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</si>
  <si>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</si>
  <si>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</si>
  <si>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</si>
  <si>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</si>
  <si>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</si>
  <si>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</si>
  <si>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</si>
  <si>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</si>
  <si>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</si>
  <si>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</si>
  <si>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</si>
  <si>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</si>
  <si>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</si>
  <si>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</si>
  <si>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</si>
  <si>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</si>
  <si>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</si>
  <si>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</si>
  <si>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</si>
  <si>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</si>
  <si>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</si>
  <si>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</si>
  <si>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</si>
  <si>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</si>
  <si>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</si>
  <si>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</si>
  <si>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</si>
  <si>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</si>
  <si>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</si>
  <si>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</si>
  <si>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</si>
  <si>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</si>
  <si>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</si>
  <si>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</si>
  <si>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</si>
  <si>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</si>
  <si>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</si>
  <si>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</si>
  <si>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</si>
  <si>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</si>
  <si>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</si>
  <si>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</si>
  <si>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</si>
  <si>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</si>
  <si>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</si>
  <si>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</si>
  <si>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</si>
  <si>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</si>
  <si>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</si>
  <si>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</si>
  <si>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</si>
  <si>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</si>
  <si>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</si>
  <si>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</si>
  <si>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</si>
  <si>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</si>
  <si>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</si>
  <si>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</si>
  <si>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</si>
  <si>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</si>
  <si>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</si>
  <si>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</si>
  <si>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</si>
  <si>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</si>
  <si>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</si>
  <si>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</si>
  <si>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</si>
  <si>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</si>
  <si>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</si>
  <si>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</si>
  <si>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</si>
  <si>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</si>
  <si>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</si>
  <si>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</si>
  <si>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</si>
  <si>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</si>
  <si>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</si>
  <si>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</si>
  <si>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</si>
  <si>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</si>
  <si>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</si>
  <si>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</si>
  <si>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</si>
  <si>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</si>
  <si>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</si>
  <si>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</si>
  <si>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</si>
  <si>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 xml:space="preserve"> </t>
    <phoneticPr fontId="9"/>
  </si>
  <si>
    <t>静岡県　富士市</t>
  </si>
  <si>
    <t>水戸島元町駐車場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</si>
  <si>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</si>
  <si>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</si>
  <si>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</si>
  <si>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</si>
  <si>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</si>
  <si>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</si>
  <si>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</si>
  <si>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</si>
  <si>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</si>
  <si>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</si>
  <si>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</si>
  <si>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</si>
  <si>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</si>
  <si>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</si>
  <si>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</si>
  <si>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phoneticPr fontId="6"/>
  </si>
  <si>
    <t>稼働率はわずかに減少傾向にあるが、あまり変化は見られない。平均値を大きく下回っているが、稼働率は100％を超えている。近年、周辺に民間駐車場施設が増加しているため、当駐車場利用者が減少しているものと考える。また、立地は良いが、駐車場までの進入路が一方通行であり、導入路に難があるため、新規利用者を呼び込めていない。認知度を上昇するための施策等の実施が必要となっている。当施設は現状維持が妥当と考える。</t>
    <rPh sb="20" eb="22">
      <t>ヘンカ</t>
    </rPh>
    <rPh sb="23" eb="24">
      <t>ミ</t>
    </rPh>
    <rPh sb="33" eb="34">
      <t>オオ</t>
    </rPh>
    <rPh sb="113" eb="116">
      <t>チュウシャジョウ</t>
    </rPh>
    <rPh sb="119" eb="121">
      <t>シンニュウ</t>
    </rPh>
    <rPh sb="121" eb="122">
      <t>ロ</t>
    </rPh>
    <rPh sb="123" eb="127">
      <t>イッポウツウコウ</t>
    </rPh>
    <rPh sb="131" eb="133">
      <t>ドウニュウ</t>
    </rPh>
    <rPh sb="133" eb="134">
      <t>ロ</t>
    </rPh>
    <rPh sb="135" eb="136">
      <t>ナン</t>
    </rPh>
    <rPh sb="142" eb="144">
      <t>シンキ</t>
    </rPh>
    <rPh sb="144" eb="147">
      <t>リヨウシャ</t>
    </rPh>
    <rPh sb="148" eb="149">
      <t>ヨ</t>
    </rPh>
    <rPh sb="150" eb="151">
      <t>コ</t>
    </rPh>
    <rPh sb="157" eb="160">
      <t>ニンチド</t>
    </rPh>
    <rPh sb="161" eb="163">
      <t>ジョウショウ</t>
    </rPh>
    <rPh sb="168" eb="169">
      <t>セ</t>
    </rPh>
    <rPh sb="169" eb="170">
      <t>サク</t>
    </rPh>
    <rPh sb="170" eb="171">
      <t>トウ</t>
    </rPh>
    <rPh sb="172" eb="174">
      <t>ジッシ</t>
    </rPh>
    <rPh sb="175" eb="177">
      <t>ヒツヨウ</t>
    </rPh>
    <rPh sb="184" eb="185">
      <t>トウ</t>
    </rPh>
    <rPh sb="185" eb="187">
      <t>シセツ</t>
    </rPh>
    <phoneticPr fontId="6"/>
  </si>
  <si>
    <t>富士駅の近くにあり、敷地面積は中規模程度である。敷地の地価は近傍地より求めたものである。設備投資見込額は補修工事費及び修繕費を見込んでいる。自動精算機が古くなってきているため、数年後には入れ替えが必要になってくると考える。</t>
    <rPh sb="0" eb="2">
      <t>フジ</t>
    </rPh>
    <rPh sb="2" eb="3">
      <t>エキ</t>
    </rPh>
    <rPh sb="4" eb="5">
      <t>チカ</t>
    </rPh>
    <rPh sb="12" eb="14">
      <t>メンセキ</t>
    </rPh>
    <rPh sb="15" eb="18">
      <t>チュウキボ</t>
    </rPh>
    <rPh sb="18" eb="20">
      <t>テイド</t>
    </rPh>
    <rPh sb="70" eb="72">
      <t>ジドウ</t>
    </rPh>
    <rPh sb="72" eb="74">
      <t>セイサン</t>
    </rPh>
    <rPh sb="74" eb="75">
      <t>キ</t>
    </rPh>
    <rPh sb="93" eb="94">
      <t>イ</t>
    </rPh>
    <rPh sb="95" eb="96">
      <t>カ</t>
    </rPh>
    <phoneticPr fontId="6"/>
  </si>
  <si>
    <t>収益等や稼働率は減少傾向にあるものの、富士駅の利用者や周辺商店利用者が主に利用している。収益改善のためには周辺駐車場と同様に最大料金の設定を実施していく。また、認知度が低いため、認知度向上に向けた施策を講じていく。H27年度に指定管理者制度への移行が検討されたが、収益向上が見込めないとの理由で現行の管理が続いているため、当面は現状の管理を継続する中で収益向上を目指す。</t>
    <rPh sb="0" eb="2">
      <t>シュウエキ</t>
    </rPh>
    <rPh sb="2" eb="3">
      <t>トウ</t>
    </rPh>
    <rPh sb="19" eb="21">
      <t>フジ</t>
    </rPh>
    <rPh sb="21" eb="22">
      <t>エキ</t>
    </rPh>
    <rPh sb="23" eb="25">
      <t>リヨウ</t>
    </rPh>
    <rPh sb="25" eb="26">
      <t>シャ</t>
    </rPh>
    <rPh sb="27" eb="29">
      <t>シュウヘン</t>
    </rPh>
    <rPh sb="29" eb="31">
      <t>ショウテン</t>
    </rPh>
    <rPh sb="31" eb="34">
      <t>リヨウシャ</t>
    </rPh>
    <rPh sb="35" eb="36">
      <t>オモ</t>
    </rPh>
    <rPh sb="44" eb="46">
      <t>シュウエキ</t>
    </rPh>
    <rPh sb="46" eb="48">
      <t>カイゼン</t>
    </rPh>
    <rPh sb="53" eb="55">
      <t>シュウヘン</t>
    </rPh>
    <rPh sb="55" eb="58">
      <t>チュウシャジョウ</t>
    </rPh>
    <rPh sb="59" eb="61">
      <t>ドウヨウ</t>
    </rPh>
    <rPh sb="62" eb="64">
      <t>サイダイ</t>
    </rPh>
    <rPh sb="64" eb="66">
      <t>リョウキン</t>
    </rPh>
    <rPh sb="67" eb="69">
      <t>セッテイ</t>
    </rPh>
    <rPh sb="70" eb="72">
      <t>ジッシ</t>
    </rPh>
    <rPh sb="80" eb="83">
      <t>ニンチド</t>
    </rPh>
    <rPh sb="84" eb="85">
      <t>ヒク</t>
    </rPh>
    <rPh sb="89" eb="92">
      <t>ニンチド</t>
    </rPh>
    <rPh sb="92" eb="94">
      <t>コウジョウ</t>
    </rPh>
    <rPh sb="95" eb="96">
      <t>ム</t>
    </rPh>
    <rPh sb="98" eb="99">
      <t>セ</t>
    </rPh>
    <rPh sb="99" eb="100">
      <t>サク</t>
    </rPh>
    <rPh sb="101" eb="102">
      <t>コウ</t>
    </rPh>
    <phoneticPr fontId="6"/>
  </si>
  <si>
    <t>収益的収支比率は常に100％を超え、他会計から補助金を得ることなく収益を上げている。売上高GOP比率、EBITDAは共に平均より低い値である。H26年度までは市営駐車場全6箇所を1つの単位として管理していたため、個々の駐車場単位で集計できるようになったH27年度以降の数値と乖離している。H27年度以降の数値が正しい数値である。年々収益が減少している。収益性が低く収益向上のための施策が必要と考える。</t>
    <rPh sb="58" eb="59">
      <t>トモ</t>
    </rPh>
    <rPh sb="60" eb="62">
      <t>ヘイキン</t>
    </rPh>
    <rPh sb="64" eb="65">
      <t>ヒク</t>
    </rPh>
    <rPh sb="66" eb="67">
      <t>アタイ</t>
    </rPh>
    <rPh sb="147" eb="149">
      <t>ネンド</t>
    </rPh>
    <rPh sb="164" eb="166">
      <t>ネンネン</t>
    </rPh>
    <rPh sb="166" eb="168">
      <t>シュウエキ</t>
    </rPh>
    <rPh sb="169" eb="171">
      <t>ゲンショウ</t>
    </rPh>
    <rPh sb="176" eb="178">
      <t>シュウエキ</t>
    </rPh>
    <rPh sb="178" eb="179">
      <t>セイ</t>
    </rPh>
    <rPh sb="180" eb="181">
      <t>ヒク</t>
    </rPh>
    <rPh sb="182" eb="184">
      <t>シュウエキ</t>
    </rPh>
    <rPh sb="184" eb="186">
      <t>コウジョウ</t>
    </rPh>
    <rPh sb="190" eb="191">
      <t>セ</t>
    </rPh>
    <rPh sb="191" eb="192">
      <t>サク</t>
    </rPh>
    <rPh sb="193" eb="195">
      <t>ヒツヨウ</t>
    </rPh>
    <rPh sb="196" eb="197">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</si>
</sst>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252.5</c:v>
                </c:pt>
                <c:pt idx="1">
                  <c:v>217.1</c:v>
                </c:pt>
                <c:pt idx="2">
                  <c:v>256.10000000000002</c:v>
                </c:pt>
                <c:pt idx="3">
                  <c:v>137.80000000000001</c:v>
                </c:pt>
                <c:pt idx="4">
                  <c:v>120.5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13847408"/>
        <c:axId val="41384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13847408"/>
        <c:axId val="413848976"/>
      </c:lineChart>
      <c:dateAx>
        <c:axId val="413847408"/>
        <c:scaling>
          <c:orientation val="minMax"/>
        </c:scaling>
        <c:delete val="1"/>
        <c:axPos val="b"/>
        <c:numFmt formatCode="ge" sourceLinked="1"/>
        <c:majorTickMark val="none"/>
        <c:minorTickMark val="none"/>
        <c:tickLblPos val="none"/>
        <c:crossAx val="413848976"/>
        <c:crosses val="autoZero"/>
        <c:auto val="1"/>
        <c:lblOffset val="100"/>
        <c:baseTimeUnit val="years"/>
      </c:dateAx>
      <c:valAx>
        <c:axId val="41384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84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12368856"/>
        <c:axId val="2123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12368856"/>
        <c:axId val="212369248"/>
      </c:lineChart>
      <c:dateAx>
        <c:axId val="212368856"/>
        <c:scaling>
          <c:orientation val="minMax"/>
        </c:scaling>
        <c:delete val="1"/>
        <c:axPos val="b"/>
        <c:numFmt formatCode="ge" sourceLinked="1"/>
        <c:majorTickMark val="none"/>
        <c:minorTickMark val="none"/>
        <c:tickLblPos val="none"/>
        <c:crossAx val="212369248"/>
        <c:crosses val="autoZero"/>
        <c:auto val="1"/>
        <c:lblOffset val="100"/>
        <c:baseTimeUnit val="years"/>
      </c:dateAx>
      <c:valAx>
        <c:axId val="21236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68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12369640"/>
        <c:axId val="21237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12369640"/>
        <c:axId val="212373168"/>
      </c:lineChart>
      <c:dateAx>
        <c:axId val="212369640"/>
        <c:scaling>
          <c:orientation val="minMax"/>
        </c:scaling>
        <c:delete val="1"/>
        <c:axPos val="b"/>
        <c:numFmt formatCode="ge" sourceLinked="1"/>
        <c:majorTickMark val="none"/>
        <c:minorTickMark val="none"/>
        <c:tickLblPos val="none"/>
        <c:crossAx val="212373168"/>
        <c:crosses val="autoZero"/>
        <c:auto val="1"/>
        <c:lblOffset val="100"/>
        <c:baseTimeUnit val="years"/>
      </c:dateAx>
      <c:valAx>
        <c:axId val="21237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6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12371992"/>
        <c:axId val="2123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12371992"/>
        <c:axId val="212370816"/>
      </c:lineChart>
      <c:dateAx>
        <c:axId val="212371992"/>
        <c:scaling>
          <c:orientation val="minMax"/>
        </c:scaling>
        <c:delete val="1"/>
        <c:axPos val="b"/>
        <c:numFmt formatCode="ge" sourceLinked="1"/>
        <c:majorTickMark val="none"/>
        <c:minorTickMark val="none"/>
        <c:tickLblPos val="none"/>
        <c:crossAx val="212370816"/>
        <c:crosses val="autoZero"/>
        <c:auto val="1"/>
        <c:lblOffset val="100"/>
        <c:baseTimeUnit val="years"/>
      </c:dateAx>
      <c:valAx>
        <c:axId val="21237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71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12373560"/>
        <c:axId val="2123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12373560"/>
        <c:axId val="212367680"/>
      </c:lineChart>
      <c:dateAx>
        <c:axId val="212373560"/>
        <c:scaling>
          <c:orientation val="minMax"/>
        </c:scaling>
        <c:delete val="1"/>
        <c:axPos val="b"/>
        <c:numFmt formatCode="ge" sourceLinked="1"/>
        <c:majorTickMark val="none"/>
        <c:minorTickMark val="none"/>
        <c:tickLblPos val="none"/>
        <c:crossAx val="212367680"/>
        <c:crosses val="autoZero"/>
        <c:auto val="1"/>
        <c:lblOffset val="100"/>
        <c:baseTimeUnit val="years"/>
      </c:dateAx>
      <c:valAx>
        <c:axId val="21236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7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12372776"/>
        <c:axId val="5481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12372776"/>
        <c:axId val="548197568"/>
      </c:lineChart>
      <c:dateAx>
        <c:axId val="212372776"/>
        <c:scaling>
          <c:orientation val="minMax"/>
        </c:scaling>
        <c:delete val="1"/>
        <c:axPos val="b"/>
        <c:numFmt formatCode="ge" sourceLinked="1"/>
        <c:majorTickMark val="none"/>
        <c:minorTickMark val="none"/>
        <c:tickLblPos val="none"/>
        <c:crossAx val="548197568"/>
        <c:crosses val="autoZero"/>
        <c:auto val="1"/>
        <c:lblOffset val="100"/>
        <c:baseTimeUnit val="years"/>
      </c:dateAx>
      <c:valAx>
        <c:axId val="548197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372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125</c:v>
                </c:pt>
                <c:pt idx="1">
                  <c:v>116.7</c:v>
                </c:pt>
                <c:pt idx="2">
                  <c:v>111.1</c:v>
                </c:pt>
                <c:pt idx="3">
                  <c:v>116.7</c:v>
                </c:pt>
                <c:pt idx="4">
                  <c:v>108.3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48199136"/>
        <c:axId val="54820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48199136"/>
        <c:axId val="548200312"/>
      </c:lineChart>
      <c:dateAx>
        <c:axId val="548199136"/>
        <c:scaling>
          <c:orientation val="minMax"/>
        </c:scaling>
        <c:delete val="1"/>
        <c:axPos val="b"/>
        <c:numFmt formatCode="ge" sourceLinked="1"/>
        <c:majorTickMark val="none"/>
        <c:minorTickMark val="none"/>
        <c:tickLblPos val="none"/>
        <c:crossAx val="548200312"/>
        <c:crosses val="autoZero"/>
        <c:auto val="1"/>
        <c:lblOffset val="100"/>
        <c:baseTimeUnit val="years"/>
      </c:dateAx>
      <c:valAx>
        <c:axId val="548200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19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60.3</c:v>
                </c:pt>
                <c:pt idx="1">
                  <c:v>53.7</c:v>
                </c:pt>
                <c:pt idx="2">
                  <c:v>60.6</c:v>
                </c:pt>
                <c:pt idx="3">
                  <c:v>27.2</c:v>
                </c:pt>
                <c:pt idx="4">
                  <c:v>16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48198352"/>
        <c:axId val="54819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48198352"/>
        <c:axId val="548197960"/>
      </c:lineChart>
      <c:dateAx>
        <c:axId val="548198352"/>
        <c:scaling>
          <c:orientation val="minMax"/>
        </c:scaling>
        <c:delete val="1"/>
        <c:axPos val="b"/>
        <c:numFmt formatCode="ge" sourceLinked="1"/>
        <c:majorTickMark val="none"/>
        <c:minorTickMark val="none"/>
        <c:tickLblPos val="none"/>
        <c:crossAx val="548197960"/>
        <c:crosses val="autoZero"/>
        <c:auto val="1"/>
        <c:lblOffset val="100"/>
        <c:baseTimeUnit val="years"/>
      </c:dateAx>
      <c:valAx>
        <c:axId val="548197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19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4075</c:v>
                </c:pt>
                <c:pt idx="1">
                  <c:v>3424</c:v>
                </c:pt>
                <c:pt idx="2">
                  <c:v>3401</c:v>
                </c:pt>
                <c:pt idx="3">
                  <c:v>1654</c:v>
                </c:pt>
                <c:pt idx="4">
                  <c:v>925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48199528"/>
        <c:axId val="41336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48199528"/>
        <c:axId val="413365736"/>
      </c:lineChart>
      <c:dateAx>
        <c:axId val="548199528"/>
        <c:scaling>
          <c:orientation val="minMax"/>
        </c:scaling>
        <c:delete val="1"/>
        <c:axPos val="b"/>
        <c:numFmt formatCode="ge" sourceLinked="1"/>
        <c:majorTickMark val="none"/>
        <c:minorTickMark val="none"/>
        <c:tickLblPos val="none"/>
        <c:crossAx val="413365736"/>
        <c:crosses val="autoZero"/>
        <c:auto val="1"/>
        <c:lblOffset val="100"/>
        <c:baseTimeUnit val="years"/>
      </c:dateAx>
      <c:valAx>
        <c:axId val="413365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8199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1" zoomScaleNormal="100" zoomScaleSheetLayoutView="70" workbookViewId="0">
      <selection activeCell="ND31" sqref="ND31:NR31"/>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静岡県富士市　水戸島元町駐車場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472</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36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108</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137</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252.5</v>
      </c>
      <c r="V31" s="117"/>
      <c r="W31" s="117"/>
      <c r="X31" s="117"/>
      <c r="Y31" s="117"/>
      <c r="Z31" s="117"/>
      <c r="AA31" s="117"/>
      <c r="AB31" s="117"/>
      <c r="AC31" s="117"/>
      <c r="AD31" s="117"/>
      <c r="AE31" s="117"/>
      <c r="AF31" s="117"/>
      <c r="AG31" s="117"/>
      <c r="AH31" s="117"/>
      <c r="AI31" s="117"/>
      <c r="AJ31" s="117"/>
      <c r="AK31" s="117"/>
      <c r="AL31" s="117"/>
      <c r="AM31" s="117"/>
      <c r="AN31" s="117">
        <f>データ!Z7</f>
        <v>217.1</v>
      </c>
      <c r="AO31" s="117"/>
      <c r="AP31" s="117"/>
      <c r="AQ31" s="117"/>
      <c r="AR31" s="117"/>
      <c r="AS31" s="117"/>
      <c r="AT31" s="117"/>
      <c r="AU31" s="117"/>
      <c r="AV31" s="117"/>
      <c r="AW31" s="117"/>
      <c r="AX31" s="117"/>
      <c r="AY31" s="117"/>
      <c r="AZ31" s="117"/>
      <c r="BA31" s="117"/>
      <c r="BB31" s="117"/>
      <c r="BC31" s="117"/>
      <c r="BD31" s="117"/>
      <c r="BE31" s="117"/>
      <c r="BF31" s="117"/>
      <c r="BG31" s="117">
        <f>データ!AA7</f>
        <v>256.10000000000002</v>
      </c>
      <c r="BH31" s="117"/>
      <c r="BI31" s="117"/>
      <c r="BJ31" s="117"/>
      <c r="BK31" s="117"/>
      <c r="BL31" s="117"/>
      <c r="BM31" s="117"/>
      <c r="BN31" s="117"/>
      <c r="BO31" s="117"/>
      <c r="BP31" s="117"/>
      <c r="BQ31" s="117"/>
      <c r="BR31" s="117"/>
      <c r="BS31" s="117"/>
      <c r="BT31" s="117"/>
      <c r="BU31" s="117"/>
      <c r="BV31" s="117"/>
      <c r="BW31" s="117"/>
      <c r="BX31" s="117"/>
      <c r="BY31" s="117"/>
      <c r="BZ31" s="117">
        <f>データ!AB7</f>
        <v>137.80000000000001</v>
      </c>
      <c r="CA31" s="117"/>
      <c r="CB31" s="117"/>
      <c r="CC31" s="117"/>
      <c r="CD31" s="117"/>
      <c r="CE31" s="117"/>
      <c r="CF31" s="117"/>
      <c r="CG31" s="117"/>
      <c r="CH31" s="117"/>
      <c r="CI31" s="117"/>
      <c r="CJ31" s="117"/>
      <c r="CK31" s="117"/>
      <c r="CL31" s="117"/>
      <c r="CM31" s="117"/>
      <c r="CN31" s="117"/>
      <c r="CO31" s="117"/>
      <c r="CP31" s="117"/>
      <c r="CQ31" s="117"/>
      <c r="CR31" s="117"/>
      <c r="CS31" s="117">
        <f>データ!AC7</f>
        <v>120.5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125</v>
      </c>
      <c r="JD31" s="119"/>
      <c r="JE31" s="119"/>
      <c r="JF31" s="119"/>
      <c r="JG31" s="119"/>
      <c r="JH31" s="119"/>
      <c r="JI31" s="119"/>
      <c r="JJ31" s="119"/>
      <c r="JK31" s="119"/>
      <c r="JL31" s="119"/>
      <c r="JM31" s="119"/>
      <c r="JN31" s="119"/>
      <c r="JO31" s="119"/>
      <c r="JP31" s="119"/>
      <c r="JQ31" s="119"/>
      <c r="JR31" s="119"/>
      <c r="JS31" s="119"/>
      <c r="JT31" s="119"/>
      <c r="JU31" s="120"/>
      <c r="JV31" s="118">
        <f>データ!DL7</f>
        <v>116.7</v>
      </c>
      <c r="JW31" s="119"/>
      <c r="JX31" s="119"/>
      <c r="JY31" s="119"/>
      <c r="JZ31" s="119"/>
      <c r="KA31" s="119"/>
      <c r="KB31" s="119"/>
      <c r="KC31" s="119"/>
      <c r="KD31" s="119"/>
      <c r="KE31" s="119"/>
      <c r="KF31" s="119"/>
      <c r="KG31" s="119"/>
      <c r="KH31" s="119"/>
      <c r="KI31" s="119"/>
      <c r="KJ31" s="119"/>
      <c r="KK31" s="119"/>
      <c r="KL31" s="119"/>
      <c r="KM31" s="119"/>
      <c r="KN31" s="120"/>
      <c r="KO31" s="118">
        <f>データ!DM7</f>
        <v>111.1</v>
      </c>
      <c r="KP31" s="119"/>
      <c r="KQ31" s="119"/>
      <c r="KR31" s="119"/>
      <c r="KS31" s="119"/>
      <c r="KT31" s="119"/>
      <c r="KU31" s="119"/>
      <c r="KV31" s="119"/>
      <c r="KW31" s="119"/>
      <c r="KX31" s="119"/>
      <c r="KY31" s="119"/>
      <c r="KZ31" s="119"/>
      <c r="LA31" s="119"/>
      <c r="LB31" s="119"/>
      <c r="LC31" s="119"/>
      <c r="LD31" s="119"/>
      <c r="LE31" s="119"/>
      <c r="LF31" s="119"/>
      <c r="LG31" s="120"/>
      <c r="LH31" s="118">
        <f>データ!DN7</f>
        <v>116.7</v>
      </c>
      <c r="LI31" s="119"/>
      <c r="LJ31" s="119"/>
      <c r="LK31" s="119"/>
      <c r="LL31" s="119"/>
      <c r="LM31" s="119"/>
      <c r="LN31" s="119"/>
      <c r="LO31" s="119"/>
      <c r="LP31" s="119"/>
      <c r="LQ31" s="119"/>
      <c r="LR31" s="119"/>
      <c r="LS31" s="119"/>
      <c r="LT31" s="119"/>
      <c r="LU31" s="119"/>
      <c r="LV31" s="119"/>
      <c r="LW31" s="119"/>
      <c r="LX31" s="119"/>
      <c r="LY31" s="119"/>
      <c r="LZ31" s="120"/>
      <c r="MA31" s="118">
        <f>データ!DO7</f>
        <v>108.3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135</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60.3</v>
      </c>
      <c r="EM52" s="117"/>
      <c r="EN52" s="117"/>
      <c r="EO52" s="117"/>
      <c r="EP52" s="117"/>
      <c r="EQ52" s="117"/>
      <c r="ER52" s="117"/>
      <c r="ES52" s="117"/>
      <c r="ET52" s="117"/>
      <c r="EU52" s="117"/>
      <c r="EV52" s="117"/>
      <c r="EW52" s="117"/>
      <c r="EX52" s="117"/>
      <c r="EY52" s="117"/>
      <c r="EZ52" s="117"/>
      <c r="FA52" s="117"/>
      <c r="FB52" s="117"/>
      <c r="FC52" s="117"/>
      <c r="FD52" s="117"/>
      <c r="FE52" s="117">
        <f>データ!BG7</f>
        <v>53.7</v>
      </c>
      <c r="FF52" s="117"/>
      <c r="FG52" s="117"/>
      <c r="FH52" s="117"/>
      <c r="FI52" s="117"/>
      <c r="FJ52" s="117"/>
      <c r="FK52" s="117"/>
      <c r="FL52" s="117"/>
      <c r="FM52" s="117"/>
      <c r="FN52" s="117"/>
      <c r="FO52" s="117"/>
      <c r="FP52" s="117"/>
      <c r="FQ52" s="117"/>
      <c r="FR52" s="117"/>
      <c r="FS52" s="117"/>
      <c r="FT52" s="117"/>
      <c r="FU52" s="117"/>
      <c r="FV52" s="117"/>
      <c r="FW52" s="117"/>
      <c r="FX52" s="117">
        <f>データ!BH7</f>
        <v>60.6</v>
      </c>
      <c r="FY52" s="117"/>
      <c r="FZ52" s="117"/>
      <c r="GA52" s="117"/>
      <c r="GB52" s="117"/>
      <c r="GC52" s="117"/>
      <c r="GD52" s="117"/>
      <c r="GE52" s="117"/>
      <c r="GF52" s="117"/>
      <c r="GG52" s="117"/>
      <c r="GH52" s="117"/>
      <c r="GI52" s="117"/>
      <c r="GJ52" s="117"/>
      <c r="GK52" s="117"/>
      <c r="GL52" s="117"/>
      <c r="GM52" s="117"/>
      <c r="GN52" s="117"/>
      <c r="GO52" s="117"/>
      <c r="GP52" s="117"/>
      <c r="GQ52" s="117">
        <f>データ!BI7</f>
        <v>27.2</v>
      </c>
      <c r="GR52" s="117"/>
      <c r="GS52" s="117"/>
      <c r="GT52" s="117"/>
      <c r="GU52" s="117"/>
      <c r="GV52" s="117"/>
      <c r="GW52" s="117"/>
      <c r="GX52" s="117"/>
      <c r="GY52" s="117"/>
      <c r="GZ52" s="117"/>
      <c r="HA52" s="117"/>
      <c r="HB52" s="117"/>
      <c r="HC52" s="117"/>
      <c r="HD52" s="117"/>
      <c r="HE52" s="117"/>
      <c r="HF52" s="117"/>
      <c r="HG52" s="117"/>
      <c r="HH52" s="117"/>
      <c r="HI52" s="117"/>
      <c r="HJ52" s="117">
        <f>データ!BJ7</f>
        <v>16</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4075</v>
      </c>
      <c r="JD52" s="125"/>
      <c r="JE52" s="125"/>
      <c r="JF52" s="125"/>
      <c r="JG52" s="125"/>
      <c r="JH52" s="125"/>
      <c r="JI52" s="125"/>
      <c r="JJ52" s="125"/>
      <c r="JK52" s="125"/>
      <c r="JL52" s="125"/>
      <c r="JM52" s="125"/>
      <c r="JN52" s="125"/>
      <c r="JO52" s="125"/>
      <c r="JP52" s="125"/>
      <c r="JQ52" s="125"/>
      <c r="JR52" s="125"/>
      <c r="JS52" s="125"/>
      <c r="JT52" s="125"/>
      <c r="JU52" s="125"/>
      <c r="JV52" s="125">
        <f>データ!BR7</f>
        <v>3424</v>
      </c>
      <c r="JW52" s="125"/>
      <c r="JX52" s="125"/>
      <c r="JY52" s="125"/>
      <c r="JZ52" s="125"/>
      <c r="KA52" s="125"/>
      <c r="KB52" s="125"/>
      <c r="KC52" s="125"/>
      <c r="KD52" s="125"/>
      <c r="KE52" s="125"/>
      <c r="KF52" s="125"/>
      <c r="KG52" s="125"/>
      <c r="KH52" s="125"/>
      <c r="KI52" s="125"/>
      <c r="KJ52" s="125"/>
      <c r="KK52" s="125"/>
      <c r="KL52" s="125"/>
      <c r="KM52" s="125"/>
      <c r="KN52" s="125"/>
      <c r="KO52" s="125">
        <f>データ!BS7</f>
        <v>3401</v>
      </c>
      <c r="KP52" s="125"/>
      <c r="KQ52" s="125"/>
      <c r="KR52" s="125"/>
      <c r="KS52" s="125"/>
      <c r="KT52" s="125"/>
      <c r="KU52" s="125"/>
      <c r="KV52" s="125"/>
      <c r="KW52" s="125"/>
      <c r="KX52" s="125"/>
      <c r="KY52" s="125"/>
      <c r="KZ52" s="125"/>
      <c r="LA52" s="125"/>
      <c r="LB52" s="125"/>
      <c r="LC52" s="125"/>
      <c r="LD52" s="125"/>
      <c r="LE52" s="125"/>
      <c r="LF52" s="125"/>
      <c r="LG52" s="125"/>
      <c r="LH52" s="125">
        <f>データ!BT7</f>
        <v>1654</v>
      </c>
      <c r="LI52" s="125"/>
      <c r="LJ52" s="125"/>
      <c r="LK52" s="125"/>
      <c r="LL52" s="125"/>
      <c r="LM52" s="125"/>
      <c r="LN52" s="125"/>
      <c r="LO52" s="125"/>
      <c r="LP52" s="125"/>
      <c r="LQ52" s="125"/>
      <c r="LR52" s="125"/>
      <c r="LS52" s="125"/>
      <c r="LT52" s="125"/>
      <c r="LU52" s="125"/>
      <c r="LV52" s="125"/>
      <c r="LW52" s="125"/>
      <c r="LX52" s="125"/>
      <c r="LY52" s="125"/>
      <c r="LZ52" s="125"/>
      <c r="MA52" s="125">
        <f>データ!BU7</f>
        <v>925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136</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81964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4500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222101</v>
      </c>
      <c r="D6" s="61">
        <f t="shared" si="1"/>
        <v>47</v>
      </c>
      <c r="E6" s="61">
        <f t="shared" si="1"/>
        <v>14</v>
      </c>
      <c r="F6" s="61">
        <f t="shared" si="1"/>
        <v>0</v>
      </c>
      <c r="G6" s="61">
        <f t="shared" si="1"/>
        <v>6</v>
      </c>
      <c r="H6" s="61" t="str">
        <f>SUBSTITUTE(H8,"　","")</f>
        <v>静岡県富士市</v>
      </c>
      <c r="I6" s="61" t="str">
        <f t="shared" si="1"/>
        <v>水戸島元町駐車場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17</v>
      </c>
      <c r="S6" s="63" t="str">
        <f t="shared" si="1"/>
        <v>駅</v>
      </c>
      <c r="T6" s="63" t="str">
        <f t="shared" si="1"/>
        <v>無</v>
      </c>
      <c r="U6" s="64">
        <f t="shared" si="1"/>
        <v>472</v>
      </c>
      <c r="V6" s="64">
        <f t="shared" si="1"/>
        <v>36</v>
      </c>
      <c r="W6" s="64">
        <f t="shared" si="1"/>
        <v>108</v>
      </c>
      <c r="X6" s="63" t="str">
        <f t="shared" si="1"/>
        <v>導入なし</v>
      </c>
      <c r="Y6" s="65">
        <f>IF(Y8="-",NA(),Y8)</f>
        <v>252.5</v>
      </c>
      <c r="Z6" s="65">
        <f t="shared" ref="Z6:AH6" si="2">IF(Z8="-",NA(),Z8)</f>
        <v>217.1</v>
      </c>
      <c r="AA6" s="65">
        <f t="shared" si="2"/>
        <v>256.10000000000002</v>
      </c>
      <c r="AB6" s="65">
        <f t="shared" si="2"/>
        <v>137.80000000000001</v>
      </c>
      <c r="AC6" s="65">
        <f t="shared" si="2"/>
        <v>120.5</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60.3</v>
      </c>
      <c r="BG6" s="65">
        <f t="shared" ref="BG6:BO6" si="5">IF(BG8="-",NA(),BG8)</f>
        <v>53.7</v>
      </c>
      <c r="BH6" s="65">
        <f t="shared" si="5"/>
        <v>60.6</v>
      </c>
      <c r="BI6" s="65">
        <f t="shared" si="5"/>
        <v>27.2</v>
      </c>
      <c r="BJ6" s="65">
        <f t="shared" si="5"/>
        <v>16</v>
      </c>
      <c r="BK6" s="65">
        <f t="shared" si="5"/>
        <v>51.9</v>
      </c>
      <c r="BL6" s="65">
        <f t="shared" si="5"/>
        <v>59.2</v>
      </c>
      <c r="BM6" s="65">
        <f t="shared" si="5"/>
        <v>64.5</v>
      </c>
      <c r="BN6" s="65">
        <f t="shared" si="5"/>
        <v>60</v>
      </c>
      <c r="BO6" s="65">
        <f t="shared" si="5"/>
        <v>52.8</v>
      </c>
      <c r="BP6" s="62" t="str">
        <f>IF(BP8="-","",IF(BP8="-","【-】","【"&amp;SUBSTITUTE(TEXT(BP8,"#,##0.0"),"-","△")&amp;"】"))</f>
        <v>【45.2】</v>
      </c>
      <c r="BQ6" s="66">
        <f>IF(BQ8="-",NA(),BQ8)</f>
        <v>4075</v>
      </c>
      <c r="BR6" s="66">
        <f t="shared" ref="BR6:BZ6" si="6">IF(BR8="-",NA(),BR8)</f>
        <v>3424</v>
      </c>
      <c r="BS6" s="66">
        <f t="shared" si="6"/>
        <v>3401</v>
      </c>
      <c r="BT6" s="66">
        <f t="shared" si="6"/>
        <v>1654</v>
      </c>
      <c r="BU6" s="66">
        <f t="shared" si="6"/>
        <v>925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81964</v>
      </c>
      <c r="CN6" s="64">
        <f t="shared" si="7"/>
        <v>4500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125</v>
      </c>
      <c r="DL6" s="65">
        <f t="shared" ref="DL6:DT6" si="9">IF(DL8="-",NA(),DL8)</f>
        <v>116.7</v>
      </c>
      <c r="DM6" s="65">
        <f t="shared" si="9"/>
        <v>111.1</v>
      </c>
      <c r="DN6" s="65">
        <f t="shared" si="9"/>
        <v>116.7</v>
      </c>
      <c r="DO6" s="65">
        <f t="shared" si="9"/>
        <v>108.3</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112</v>
      </c>
      <c r="B7" s="61">
        <f t="shared" ref="B7:X7" si="10">B8</f>
        <v>2016</v>
      </c>
      <c r="C7" s="61">
        <f t="shared" si="10"/>
        <v>222101</v>
      </c>
      <c r="D7" s="61">
        <f t="shared" si="10"/>
        <v>47</v>
      </c>
      <c r="E7" s="61">
        <f t="shared" si="10"/>
        <v>14</v>
      </c>
      <c r="F7" s="61">
        <f t="shared" si="10"/>
        <v>0</v>
      </c>
      <c r="G7" s="61">
        <f t="shared" si="10"/>
        <v>6</v>
      </c>
      <c r="H7" s="61" t="str">
        <f t="shared" si="10"/>
        <v>静岡県　富士市</v>
      </c>
      <c r="I7" s="61" t="str">
        <f t="shared" si="10"/>
        <v>水戸島元町駐車場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17</v>
      </c>
      <c r="S7" s="63" t="str">
        <f t="shared" si="10"/>
        <v>駅</v>
      </c>
      <c r="T7" s="63" t="str">
        <f t="shared" si="10"/>
        <v>無</v>
      </c>
      <c r="U7" s="64">
        <f t="shared" si="10"/>
        <v>472</v>
      </c>
      <c r="V7" s="64">
        <f t="shared" si="10"/>
        <v>36</v>
      </c>
      <c r="W7" s="64">
        <f t="shared" si="10"/>
        <v>108</v>
      </c>
      <c r="X7" s="63" t="str">
        <f t="shared" si="10"/>
        <v>導入なし</v>
      </c>
      <c r="Y7" s="65">
        <f>Y8</f>
        <v>252.5</v>
      </c>
      <c r="Z7" s="65">
        <f t="shared" ref="Z7:AH7" si="11">Z8</f>
        <v>217.1</v>
      </c>
      <c r="AA7" s="65">
        <f t="shared" si="11"/>
        <v>256.10000000000002</v>
      </c>
      <c r="AB7" s="65">
        <f t="shared" si="11"/>
        <v>137.80000000000001</v>
      </c>
      <c r="AC7" s="65">
        <f t="shared" si="11"/>
        <v>120.5</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60.3</v>
      </c>
      <c r="BG7" s="65">
        <f t="shared" ref="BG7:BO7" si="14">BG8</f>
        <v>53.7</v>
      </c>
      <c r="BH7" s="65">
        <f t="shared" si="14"/>
        <v>60.6</v>
      </c>
      <c r="BI7" s="65">
        <f t="shared" si="14"/>
        <v>27.2</v>
      </c>
      <c r="BJ7" s="65">
        <f t="shared" si="14"/>
        <v>16</v>
      </c>
      <c r="BK7" s="65">
        <f t="shared" si="14"/>
        <v>51.9</v>
      </c>
      <c r="BL7" s="65">
        <f t="shared" si="14"/>
        <v>59.2</v>
      </c>
      <c r="BM7" s="65">
        <f t="shared" si="14"/>
        <v>64.5</v>
      </c>
      <c r="BN7" s="65">
        <f t="shared" si="14"/>
        <v>60</v>
      </c>
      <c r="BO7" s="65">
        <f t="shared" si="14"/>
        <v>52.8</v>
      </c>
      <c r="BP7" s="62"/>
      <c r="BQ7" s="66">
        <f>BQ8</f>
        <v>4075</v>
      </c>
      <c r="BR7" s="66">
        <f t="shared" ref="BR7:BZ7" si="15">BR8</f>
        <v>3424</v>
      </c>
      <c r="BS7" s="66">
        <f t="shared" si="15"/>
        <v>3401</v>
      </c>
      <c r="BT7" s="66">
        <f t="shared" si="15"/>
        <v>1654</v>
      </c>
      <c r="BU7" s="66">
        <f t="shared" si="15"/>
        <v>925</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114</v>
      </c>
      <c r="CL7" s="62"/>
      <c r="CM7" s="64">
        <f>CM8</f>
        <v>81964</v>
      </c>
      <c r="CN7" s="64">
        <f>CN8</f>
        <v>4500</v>
      </c>
      <c r="CO7" s="65" t="s">
        <v>113</v>
      </c>
      <c r="CP7" s="65" t="s">
        <v>113</v>
      </c>
      <c r="CQ7" s="65" t="s">
        <v>113</v>
      </c>
      <c r="CR7" s="65" t="s">
        <v>113</v>
      </c>
      <c r="CS7" s="65" t="s">
        <v>113</v>
      </c>
      <c r="CT7" s="65" t="s">
        <v>113</v>
      </c>
      <c r="CU7" s="65" t="s">
        <v>113</v>
      </c>
      <c r="CV7" s="65" t="s">
        <v>113</v>
      </c>
      <c r="CW7" s="65" t="s">
        <v>113</v>
      </c>
      <c r="CX7" s="65" t="s">
        <v>115</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125</v>
      </c>
      <c r="DL7" s="65">
        <f t="shared" ref="DL7:DT7" si="17">DL8</f>
        <v>116.7</v>
      </c>
      <c r="DM7" s="65">
        <f t="shared" si="17"/>
        <v>111.1</v>
      </c>
      <c r="DN7" s="65">
        <f t="shared" si="17"/>
        <v>116.7</v>
      </c>
      <c r="DO7" s="65">
        <f t="shared" si="17"/>
        <v>108.3</v>
      </c>
      <c r="DP7" s="65">
        <f t="shared" si="17"/>
        <v>230</v>
      </c>
      <c r="DQ7" s="65">
        <f t="shared" si="17"/>
        <v>244.3</v>
      </c>
      <c r="DR7" s="65">
        <f t="shared" si="17"/>
        <v>238.1</v>
      </c>
      <c r="DS7" s="65">
        <f t="shared" si="17"/>
        <v>261.8</v>
      </c>
      <c r="DT7" s="65">
        <f t="shared" si="17"/>
        <v>268.7</v>
      </c>
      <c r="DU7" s="62"/>
    </row>
    <row r="8" spans="1:125" s="67" customFormat="1">
      <c r="A8" s="50"/>
      <c r="B8" s="68">
        <v>2016</v>
      </c>
      <c r="C8" s="68">
        <v>222101</v>
      </c>
      <c r="D8" s="68">
        <v>47</v>
      </c>
      <c r="E8" s="68">
        <v>14</v>
      </c>
      <c r="F8" s="68">
        <v>0</v>
      </c>
      <c r="G8" s="68">
        <v>6</v>
      </c>
      <c r="H8" s="68" t="s">
        <v>116</v>
      </c>
      <c r="I8" s="68" t="s">
        <v>117</v>
      </c>
      <c r="J8" s="68" t="s">
        <v>118</v>
      </c>
      <c r="K8" s="68" t="s">
        <v>119</v>
      </c>
      <c r="L8" s="68" t="s">
        <v>120</v>
      </c>
      <c r="M8" s="68" t="s">
        <v>121</v>
      </c>
      <c r="N8" s="68"/>
      <c r="O8" s="69" t="s">
        <v>122</v>
      </c>
      <c r="P8" s="70" t="s">
        <v>123</v>
      </c>
      <c r="Q8" s="70" t="s">
        <v>124</v>
      </c>
      <c r="R8" s="71">
        <v>17</v>
      </c>
      <c r="S8" s="70" t="s">
        <v>125</v>
      </c>
      <c r="T8" s="70" t="s">
        <v>126</v>
      </c>
      <c r="U8" s="71">
        <v>472</v>
      </c>
      <c r="V8" s="71">
        <v>36</v>
      </c>
      <c r="W8" s="71">
        <v>108</v>
      </c>
      <c r="X8" s="70" t="s">
        <v>127</v>
      </c>
      <c r="Y8" s="72">
        <v>252.5</v>
      </c>
      <c r="Z8" s="72">
        <v>217.1</v>
      </c>
      <c r="AA8" s="72">
        <v>256.10000000000002</v>
      </c>
      <c r="AB8" s="72">
        <v>137.80000000000001</v>
      </c>
      <c r="AC8" s="72">
        <v>120.5</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60.3</v>
      </c>
      <c r="BG8" s="72">
        <v>53.7</v>
      </c>
      <c r="BH8" s="72">
        <v>60.6</v>
      </c>
      <c r="BI8" s="72">
        <v>27.2</v>
      </c>
      <c r="BJ8" s="72">
        <v>16</v>
      </c>
      <c r="BK8" s="72">
        <v>51.9</v>
      </c>
      <c r="BL8" s="72">
        <v>59.2</v>
      </c>
      <c r="BM8" s="72">
        <v>64.5</v>
      </c>
      <c r="BN8" s="72">
        <v>60</v>
      </c>
      <c r="BO8" s="72">
        <v>52.8</v>
      </c>
      <c r="BP8" s="69">
        <v>45.2</v>
      </c>
      <c r="BQ8" s="73">
        <v>4075</v>
      </c>
      <c r="BR8" s="73">
        <v>3424</v>
      </c>
      <c r="BS8" s="73">
        <v>3401</v>
      </c>
      <c r="BT8" s="74">
        <v>1654</v>
      </c>
      <c r="BU8" s="74">
        <v>925</v>
      </c>
      <c r="BV8" s="73">
        <v>6188</v>
      </c>
      <c r="BW8" s="73">
        <v>7011</v>
      </c>
      <c r="BX8" s="73">
        <v>7612</v>
      </c>
      <c r="BY8" s="73">
        <v>7104</v>
      </c>
      <c r="BZ8" s="73">
        <v>7407</v>
      </c>
      <c r="CA8" s="71">
        <v>19129</v>
      </c>
      <c r="CB8" s="72" t="s">
        <v>120</v>
      </c>
      <c r="CC8" s="72" t="s">
        <v>120</v>
      </c>
      <c r="CD8" s="72" t="s">
        <v>120</v>
      </c>
      <c r="CE8" s="72" t="s">
        <v>120</v>
      </c>
      <c r="CF8" s="72" t="s">
        <v>120</v>
      </c>
      <c r="CG8" s="72" t="s">
        <v>120</v>
      </c>
      <c r="CH8" s="72" t="s">
        <v>120</v>
      </c>
      <c r="CI8" s="72" t="s">
        <v>120</v>
      </c>
      <c r="CJ8" s="72" t="s">
        <v>120</v>
      </c>
      <c r="CK8" s="72" t="s">
        <v>120</v>
      </c>
      <c r="CL8" s="69" t="s">
        <v>120</v>
      </c>
      <c r="CM8" s="71">
        <v>81964</v>
      </c>
      <c r="CN8" s="71">
        <v>4500</v>
      </c>
      <c r="CO8" s="72" t="s">
        <v>120</v>
      </c>
      <c r="CP8" s="72" t="s">
        <v>120</v>
      </c>
      <c r="CQ8" s="72" t="s">
        <v>120</v>
      </c>
      <c r="CR8" s="72" t="s">
        <v>120</v>
      </c>
      <c r="CS8" s="72" t="s">
        <v>120</v>
      </c>
      <c r="CT8" s="72" t="s">
        <v>120</v>
      </c>
      <c r="CU8" s="72" t="s">
        <v>120</v>
      </c>
      <c r="CV8" s="72" t="s">
        <v>120</v>
      </c>
      <c r="CW8" s="72" t="s">
        <v>120</v>
      </c>
      <c r="CX8" s="72" t="s">
        <v>120</v>
      </c>
      <c r="CY8" s="69" t="s">
        <v>120</v>
      </c>
      <c r="CZ8" s="72">
        <v>0</v>
      </c>
      <c r="DA8" s="72">
        <v>0</v>
      </c>
      <c r="DB8" s="72">
        <v>0</v>
      </c>
      <c r="DC8" s="72">
        <v>0</v>
      </c>
      <c r="DD8" s="72">
        <v>0</v>
      </c>
      <c r="DE8" s="72">
        <v>123.1</v>
      </c>
      <c r="DF8" s="72">
        <v>92.3</v>
      </c>
      <c r="DG8" s="72">
        <v>85.4</v>
      </c>
      <c r="DH8" s="72">
        <v>76.3</v>
      </c>
      <c r="DI8" s="72">
        <v>64.099999999999994</v>
      </c>
      <c r="DJ8" s="69">
        <v>122.6</v>
      </c>
      <c r="DK8" s="72">
        <v>125</v>
      </c>
      <c r="DL8" s="72">
        <v>116.7</v>
      </c>
      <c r="DM8" s="72">
        <v>111.1</v>
      </c>
      <c r="DN8" s="72">
        <v>116.7</v>
      </c>
      <c r="DO8" s="72">
        <v>108.3</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128</v>
      </c>
      <c r="C10" s="79" t="s">
        <v>129</v>
      </c>
      <c r="D10" s="79" t="s">
        <v>130</v>
      </c>
      <c r="E10" s="79" t="s">
        <v>131</v>
      </c>
      <c r="F10" s="79" t="s">
        <v>132</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おかもと　わたる</cp:lastModifiedBy>
  <dcterms:created xsi:type="dcterms:W3CDTF">2018-02-09T01:47:58Z</dcterms:created>
  <dcterms:modified xsi:type="dcterms:W3CDTF">2018-03-12T01:55:41Z</dcterms:modified>
  <cp:category/>
</cp:coreProperties>
</file>