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s23\public\道路維持課\非公開\管理担当\⑲調査・回答\【5月】地方公営企業調査\H29年度に回答\(H30.3)平成28年度決算｢経営比較分析表｣の分析等について\"/>
    </mc:Choice>
  </mc:AlternateContent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DL7" i="5"/>
  <c r="DK7" i="5"/>
  <c r="DI7" i="5"/>
  <c r="MI78" i="4" s="1"/>
  <c r="DH7" i="5"/>
  <c r="LT78" i="4" s="1"/>
  <c r="DG7" i="5"/>
  <c r="DF7" i="5"/>
  <c r="DE7" i="5"/>
  <c r="DD7" i="5"/>
  <c r="DC7" i="5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MA32" i="4"/>
  <c r="LH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BZ31" i="4"/>
  <c r="BG31" i="4"/>
  <c r="AN31" i="4"/>
  <c r="U31" i="4"/>
  <c r="LJ10" i="4"/>
  <c r="JQ10" i="4"/>
  <c r="HX10" i="4"/>
  <c r="DU10" i="4"/>
  <c r="AQ10" i="4"/>
  <c r="B10" i="4"/>
  <c r="JQ8" i="4"/>
  <c r="HX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BZ51" i="4"/>
  <c r="GQ30" i="4"/>
  <c r="BZ30" i="4"/>
  <c r="IE76" i="4"/>
  <c r="BG30" i="4"/>
  <c r="KO30" i="4"/>
  <c r="HP76" i="4"/>
  <c r="BG51" i="4"/>
  <c r="FX30" i="4"/>
  <c r="AV76" i="4"/>
  <c r="KO51" i="4"/>
  <c r="LE76" i="4"/>
  <c r="FX51" i="4"/>
  <c r="HA76" i="4"/>
  <c r="AN51" i="4"/>
  <c r="FE30" i="4"/>
  <c r="AN30" i="4"/>
  <c r="JV51" i="4"/>
  <c r="JV30" i="4"/>
  <c r="AG76" i="4"/>
  <c r="KP76" i="4"/>
  <c r="FE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<sst xmlns="http://schemas.openxmlformats.org/spreadsheetml/2006/main" count="286" uniqueCount="136">
  <si>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</si>
  <si>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</si>
  <si>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</si>
  <si>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</si>
  <si>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</si>
  <si>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</si>
  <si>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</si>
  <si>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</si>
  <si>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</si>
  <si>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</si>
  <si>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</si>
  <si>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</si>
  <si>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</si>
  <si>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</si>
  <si>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</si>
  <si>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</si>
  <si>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</si>
  <si>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</si>
  <si>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</si>
  <si>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</si>
  <si>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</si>
  <si>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</si>
  <si>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</si>
  <si>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</si>
  <si>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</si>
  <si>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</si>
  <si>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</si>
  <si>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</si>
  <si>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</si>
  <si>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</si>
  <si>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</si>
  <si>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</si>
  <si>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</si>
  <si>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</si>
  <si>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</si>
  <si>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</si>
  <si>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</si>
  <si>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</si>
  <si>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</si>
  <si>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</si>
  <si>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</si>
  <si>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</si>
  <si>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</si>
  <si>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</si>
  <si>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</si>
  <si>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</si>
  <si>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</si>
  <si>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</si>
  <si>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</si>
  <si>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</si>
  <si>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</si>
  <si>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</si>
  <si>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</si>
  <si>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</si>
  <si>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</si>
  <si>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</si>
  <si>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</si>
  <si>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</si>
  <si>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</si>
  <si>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</si>
  <si>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</si>
  <si>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</si>
  <si>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</si>
  <si>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</si>
  <si>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</si>
  <si>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</si>
  <si>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</si>
  <si>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</si>
  <si>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</si>
  <si>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</si>
  <si>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</si>
  <si>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</si>
  <si>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</si>
  <si>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</si>
  <si>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</si>
  <si>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</si>
  <si>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</si>
  <si>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</si>
  <si>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</si>
  <si>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</si>
  <si>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</si>
  <si>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</si>
  <si>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</si>
  <si>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</si>
  <si>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</si>
  <si>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</si>
  <si>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</si>
  <si>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</si>
  <si>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</si>
  <si>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</si>
  <si>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</si>
  <si>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</si>
  <si>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</si>
  <si>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</si>
  <si>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</si>
  <si>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</si>
  <si>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</si>
  <si>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</si>
  <si>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</si>
  <si>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</si>
  <si>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</si>
  <si>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</si>
  <si>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</si>
  <si>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</si>
  <si>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</si>
  <si>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</si>
  <si>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</si>
  <si>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</si>
  <si>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</si>
  <si>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</si>
  <si>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</si>
  <si>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</si>
  <si>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</si>
  <si>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</si>
  <si>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静岡県　富士市</t>
  </si>
  <si>
    <t>南町公園駐車場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</si>
  <si>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</si>
  <si>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</si>
  <si>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</si>
  <si>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</si>
  <si>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</si>
  <si>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</si>
  <si>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</si>
  <si>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</si>
  <si>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</si>
  <si>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</si>
  <si>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</si>
  <si>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</si>
  <si>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</si>
  <si>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</si>
  <si>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</si>
  <si>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商店街の近くにあるが、敷地は狭い。敷地の地価は近傍地より求めたものである。設備投資見込額は補修工事費及び修繕費を見込んでいる。自動精算機が古くなってきているため、数年後には入れ替えが必要になってくると考える。</t>
    <rPh sb="0" eb="2">
      <t>ショウテン</t>
    </rPh>
    <rPh sb="2" eb="3">
      <t>ガイ</t>
    </rPh>
    <rPh sb="4" eb="5">
      <t>チカ</t>
    </rPh>
    <rPh sb="14" eb="15">
      <t>セマ</t>
    </rPh>
    <phoneticPr fontId="6"/>
  </si>
  <si>
    <t>稼働率は減少傾向にあるものの、立地条件から固定利用者に恵まれた駐車場である。H27年度に指定管理者制度への移行が検討されたが、収益向上が見込めないとの理由で現行の管理が続いているため、当面は現状の管理を継続する中で収益向上を目指す。</t>
    <rPh sb="15" eb="17">
      <t>リッチ</t>
    </rPh>
    <rPh sb="17" eb="19">
      <t>ジョウケン</t>
    </rPh>
    <rPh sb="21" eb="23">
      <t>コテイ</t>
    </rPh>
    <rPh sb="23" eb="26">
      <t>リヨウシャ</t>
    </rPh>
    <rPh sb="27" eb="28">
      <t>メグ</t>
    </rPh>
    <phoneticPr fontId="6"/>
  </si>
  <si>
    <t>非設置</t>
    <phoneticPr fontId="6"/>
  </si>
  <si>
    <t>収益的収支比率は常に100％を超え、他会計から補助金を得ることなく収益を上げている。売上高GOP比率、EBITDAは共に平均より低い値である。H26年度までは市営駐車場全6箇所を1つの単位として管理していたため、個々の駐車場単位で集計できるようになったH27年度以降の数値と乖離している。H27年度以降の数値が正しい数値である。収益性が低く収益向上のための施策が必要と考える。</t>
    <rPh sb="147" eb="149">
      <t>ネンド</t>
    </rPh>
    <phoneticPr fontId="6"/>
  </si>
  <si>
    <t>公園の隣接地であり、ハローワーク利用者や幼稚園の送迎、近隣の商店街利用者などの利用が多い。稼働率は減少傾向である。近年は平均値を下回っているが、稼働率は200％程度である。近年、周辺に民間駐車場施設が増加しているため、当駐車場利用者が減少しているものと考える。収益にはあまり変化がないため、現状維持が妥当と考える。</t>
    <rPh sb="3" eb="5">
      <t>リンセツ</t>
    </rPh>
    <rPh sb="80" eb="82">
      <t>テイド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</si>
</sst>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252.5</c:v>
                </c:pt>
                <c:pt idx="1">
                  <c:v>217.1</c:v>
                </c:pt>
                <c:pt idx="2">
                  <c:v>256.10000000000002</c:v>
                </c:pt>
                <c:pt idx="3">
                  <c:v>122.1</c:v>
                </c:pt>
                <c:pt idx="4">
                  <c:v>125.7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63384"/>
        <c:axId val="41141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63384"/>
        <c:axId val="411417376"/>
      </c:lineChart>
      <c:dateAx>
        <c:axId val="413363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417376"/>
        <c:crosses val="autoZero"/>
        <c:auto val="1"/>
        <c:lblOffset val="100"/>
        <c:baseTimeUnit val="years"/>
      </c:dateAx>
      <c:valAx>
        <c:axId val="41141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3363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18160"/>
        <c:axId val="411418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418160"/>
        <c:axId val="411418552"/>
      </c:lineChart>
      <c:dateAx>
        <c:axId val="41141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418552"/>
        <c:crosses val="autoZero"/>
        <c:auto val="1"/>
        <c:lblOffset val="100"/>
        <c:baseTimeUnit val="years"/>
      </c:dateAx>
      <c:valAx>
        <c:axId val="411418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418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19728"/>
        <c:axId val="411420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419728"/>
        <c:axId val="411420120"/>
      </c:lineChart>
      <c:dateAx>
        <c:axId val="41141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420120"/>
        <c:crosses val="autoZero"/>
        <c:auto val="1"/>
        <c:lblOffset val="100"/>
        <c:baseTimeUnit val="years"/>
      </c:dateAx>
      <c:valAx>
        <c:axId val="411420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419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20904"/>
        <c:axId val="54797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420904"/>
        <c:axId val="547972336"/>
      </c:lineChart>
      <c:dateAx>
        <c:axId val="411420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7972336"/>
        <c:crosses val="autoZero"/>
        <c:auto val="1"/>
        <c:lblOffset val="100"/>
        <c:baseTimeUnit val="years"/>
      </c:dateAx>
      <c:valAx>
        <c:axId val="54797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1420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973120"/>
        <c:axId val="547973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973120"/>
        <c:axId val="547973512"/>
      </c:lineChart>
      <c:dateAx>
        <c:axId val="54797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7973512"/>
        <c:crosses val="autoZero"/>
        <c:auto val="1"/>
        <c:lblOffset val="100"/>
        <c:baseTimeUnit val="years"/>
      </c:dateAx>
      <c:valAx>
        <c:axId val="547973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7973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974296"/>
        <c:axId val="54797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974296"/>
        <c:axId val="547974688"/>
      </c:lineChart>
      <c:dateAx>
        <c:axId val="547974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7974688"/>
        <c:crosses val="autoZero"/>
        <c:auto val="1"/>
        <c:lblOffset val="100"/>
        <c:baseTimeUnit val="years"/>
      </c:dateAx>
      <c:valAx>
        <c:axId val="54797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47974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250</c:v>
                </c:pt>
                <c:pt idx="1">
                  <c:v>228.6</c:v>
                </c:pt>
                <c:pt idx="2">
                  <c:v>221.4</c:v>
                </c:pt>
                <c:pt idx="3">
                  <c:v>207.1</c:v>
                </c:pt>
                <c:pt idx="4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975472"/>
        <c:axId val="547975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975472"/>
        <c:axId val="547975864"/>
      </c:lineChart>
      <c:dateAx>
        <c:axId val="54797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7975864"/>
        <c:crosses val="autoZero"/>
        <c:auto val="1"/>
        <c:lblOffset val="100"/>
        <c:baseTimeUnit val="years"/>
      </c:dateAx>
      <c:valAx>
        <c:axId val="547975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7975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60.3</c:v>
                </c:pt>
                <c:pt idx="1">
                  <c:v>53.7</c:v>
                </c:pt>
                <c:pt idx="2">
                  <c:v>60.6</c:v>
                </c:pt>
                <c:pt idx="3">
                  <c:v>17.8</c:v>
                </c:pt>
                <c:pt idx="4">
                  <c:v>19.5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834552"/>
        <c:axId val="41583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34552"/>
        <c:axId val="415834944"/>
      </c:lineChart>
      <c:dateAx>
        <c:axId val="415834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834944"/>
        <c:crosses val="autoZero"/>
        <c:auto val="1"/>
        <c:lblOffset val="100"/>
        <c:baseTimeUnit val="years"/>
      </c:dateAx>
      <c:valAx>
        <c:axId val="41583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5834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6512</c:v>
                </c:pt>
                <c:pt idx="1">
                  <c:v>4062</c:v>
                </c:pt>
                <c:pt idx="2">
                  <c:v>4685</c:v>
                </c:pt>
                <c:pt idx="3">
                  <c:v>951</c:v>
                </c:pt>
                <c:pt idx="4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835728"/>
        <c:axId val="415836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835728"/>
        <c:axId val="415836120"/>
      </c:lineChart>
      <c:dateAx>
        <c:axId val="41583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836120"/>
        <c:crosses val="autoZero"/>
        <c:auto val="1"/>
        <c:lblOffset val="100"/>
        <c:baseTimeUnit val="years"/>
      </c:dateAx>
      <c:valAx>
        <c:axId val="415836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583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1" zoomScaleNormal="100" zoomScaleSheetLayoutView="70" workbookViewId="0">
      <selection activeCell="ND66" sqref="ND66:NR82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静岡県富士市　南町公園駐車場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133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360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28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108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134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252.5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217.1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256.10000000000002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122.1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125.7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250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228.6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221.4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207.1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200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131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135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60.3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53.7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60.6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17.8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19.5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6512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4062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4685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951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1152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132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33224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4500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222101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静岡県富士市</v>
      </c>
      <c r="I6" s="61" t="str">
        <f t="shared" si="1"/>
        <v>南町公園駐車場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45</v>
      </c>
      <c r="S6" s="63" t="str">
        <f t="shared" si="1"/>
        <v>駅</v>
      </c>
      <c r="T6" s="63" t="str">
        <f t="shared" si="1"/>
        <v>無</v>
      </c>
      <c r="U6" s="64">
        <f t="shared" si="1"/>
        <v>360</v>
      </c>
      <c r="V6" s="64">
        <f t="shared" si="1"/>
        <v>28</v>
      </c>
      <c r="W6" s="64">
        <f t="shared" si="1"/>
        <v>108</v>
      </c>
      <c r="X6" s="63" t="str">
        <f t="shared" si="1"/>
        <v>導入なし</v>
      </c>
      <c r="Y6" s="65">
        <f>IF(Y8="-",NA(),Y8)</f>
        <v>252.5</v>
      </c>
      <c r="Z6" s="65">
        <f t="shared" ref="Z6:AH6" si="2">IF(Z8="-",NA(),Z8)</f>
        <v>217.1</v>
      </c>
      <c r="AA6" s="65">
        <f t="shared" si="2"/>
        <v>256.10000000000002</v>
      </c>
      <c r="AB6" s="65">
        <f t="shared" si="2"/>
        <v>122.1</v>
      </c>
      <c r="AC6" s="65">
        <f t="shared" si="2"/>
        <v>125.7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60.3</v>
      </c>
      <c r="BG6" s="65">
        <f t="shared" ref="BG6:BO6" si="5">IF(BG8="-",NA(),BG8)</f>
        <v>53.7</v>
      </c>
      <c r="BH6" s="65">
        <f t="shared" si="5"/>
        <v>60.6</v>
      </c>
      <c r="BI6" s="65">
        <f t="shared" si="5"/>
        <v>17.8</v>
      </c>
      <c r="BJ6" s="65">
        <f t="shared" si="5"/>
        <v>19.5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6512</v>
      </c>
      <c r="BR6" s="66">
        <f t="shared" ref="BR6:BZ6" si="6">IF(BR8="-",NA(),BR8)</f>
        <v>4062</v>
      </c>
      <c r="BS6" s="66">
        <f t="shared" si="6"/>
        <v>4685</v>
      </c>
      <c r="BT6" s="66">
        <f t="shared" si="6"/>
        <v>951</v>
      </c>
      <c r="BU6" s="66">
        <f t="shared" si="6"/>
        <v>1152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33224</v>
      </c>
      <c r="CN6" s="64">
        <f t="shared" si="7"/>
        <v>4500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250</v>
      </c>
      <c r="DL6" s="65">
        <f t="shared" ref="DL6:DT6" si="9">IF(DL8="-",NA(),DL8)</f>
        <v>228.6</v>
      </c>
      <c r="DM6" s="65">
        <f t="shared" si="9"/>
        <v>221.4</v>
      </c>
      <c r="DN6" s="65">
        <f t="shared" si="9"/>
        <v>207.1</v>
      </c>
      <c r="DO6" s="65">
        <f t="shared" si="9"/>
        <v>200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222101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静岡県　富士市</v>
      </c>
      <c r="I7" s="61" t="str">
        <f t="shared" si="10"/>
        <v>南町公園駐車場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45</v>
      </c>
      <c r="S7" s="63" t="str">
        <f t="shared" si="10"/>
        <v>駅</v>
      </c>
      <c r="T7" s="63" t="str">
        <f t="shared" si="10"/>
        <v>無</v>
      </c>
      <c r="U7" s="64">
        <f t="shared" si="10"/>
        <v>360</v>
      </c>
      <c r="V7" s="64">
        <f t="shared" si="10"/>
        <v>28</v>
      </c>
      <c r="W7" s="64">
        <f t="shared" si="10"/>
        <v>108</v>
      </c>
      <c r="X7" s="63" t="str">
        <f t="shared" si="10"/>
        <v>導入なし</v>
      </c>
      <c r="Y7" s="65">
        <f>Y8</f>
        <v>252.5</v>
      </c>
      <c r="Z7" s="65">
        <f t="shared" ref="Z7:AH7" si="11">Z8</f>
        <v>217.1</v>
      </c>
      <c r="AA7" s="65">
        <f t="shared" si="11"/>
        <v>256.10000000000002</v>
      </c>
      <c r="AB7" s="65">
        <f t="shared" si="11"/>
        <v>122.1</v>
      </c>
      <c r="AC7" s="65">
        <f t="shared" si="11"/>
        <v>125.7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60.3</v>
      </c>
      <c r="BG7" s="65">
        <f t="shared" ref="BG7:BO7" si="14">BG8</f>
        <v>53.7</v>
      </c>
      <c r="BH7" s="65">
        <f t="shared" si="14"/>
        <v>60.6</v>
      </c>
      <c r="BI7" s="65">
        <f t="shared" si="14"/>
        <v>17.8</v>
      </c>
      <c r="BJ7" s="65">
        <f t="shared" si="14"/>
        <v>19.5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6512</v>
      </c>
      <c r="BR7" s="66">
        <f t="shared" ref="BR7:BZ7" si="15">BR8</f>
        <v>4062</v>
      </c>
      <c r="BS7" s="66">
        <f t="shared" si="15"/>
        <v>4685</v>
      </c>
      <c r="BT7" s="66">
        <f t="shared" si="15"/>
        <v>951</v>
      </c>
      <c r="BU7" s="66">
        <f t="shared" si="15"/>
        <v>1152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33224</v>
      </c>
      <c r="CN7" s="64">
        <f>CN8</f>
        <v>4500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250</v>
      </c>
      <c r="DL7" s="65">
        <f t="shared" ref="DL7:DT7" si="17">DL8</f>
        <v>228.6</v>
      </c>
      <c r="DM7" s="65">
        <f t="shared" si="17"/>
        <v>221.4</v>
      </c>
      <c r="DN7" s="65">
        <f t="shared" si="17"/>
        <v>207.1</v>
      </c>
      <c r="DO7" s="65">
        <f t="shared" si="17"/>
        <v>200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222101</v>
      </c>
      <c r="D8" s="68">
        <v>47</v>
      </c>
      <c r="E8" s="68">
        <v>14</v>
      </c>
      <c r="F8" s="68">
        <v>0</v>
      </c>
      <c r="G8" s="68">
        <v>3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45</v>
      </c>
      <c r="S8" s="70" t="s">
        <v>123</v>
      </c>
      <c r="T8" s="70" t="s">
        <v>124</v>
      </c>
      <c r="U8" s="71">
        <v>360</v>
      </c>
      <c r="V8" s="71">
        <v>28</v>
      </c>
      <c r="W8" s="71">
        <v>108</v>
      </c>
      <c r="X8" s="70" t="s">
        <v>125</v>
      </c>
      <c r="Y8" s="72">
        <v>252.5</v>
      </c>
      <c r="Z8" s="72">
        <v>217.1</v>
      </c>
      <c r="AA8" s="72">
        <v>256.10000000000002</v>
      </c>
      <c r="AB8" s="72">
        <v>122.1</v>
      </c>
      <c r="AC8" s="72">
        <v>125.7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60.3</v>
      </c>
      <c r="BG8" s="72">
        <v>53.7</v>
      </c>
      <c r="BH8" s="72">
        <v>60.6</v>
      </c>
      <c r="BI8" s="72">
        <v>17.8</v>
      </c>
      <c r="BJ8" s="72">
        <v>19.5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6512</v>
      </c>
      <c r="BR8" s="73">
        <v>4062</v>
      </c>
      <c r="BS8" s="73">
        <v>4685</v>
      </c>
      <c r="BT8" s="74">
        <v>951</v>
      </c>
      <c r="BU8" s="74">
        <v>1152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33224</v>
      </c>
      <c r="CN8" s="71">
        <v>4500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250</v>
      </c>
      <c r="DL8" s="72">
        <v>228.6</v>
      </c>
      <c r="DM8" s="72">
        <v>221.4</v>
      </c>
      <c r="DN8" s="72">
        <v>207.1</v>
      </c>
      <c r="DO8" s="72">
        <v>200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おかもと　わたる</cp:lastModifiedBy>
  <dcterms:created xsi:type="dcterms:W3CDTF">2018-02-09T01:47:55Z</dcterms:created>
  <dcterms:modified xsi:type="dcterms:W3CDTF">2018-03-12T01:11:51Z</dcterms:modified>
  <cp:category/>
</cp:coreProperties>
</file>