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s23\public\道路維持課\非公開\管理担当\⑲調査・回答\【5月】地方公営企業調査\H29年度に回答\(H30.3)平成28年度決算｢経営比較分析表｣の分析等について\"/>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KA78" i="4" s="1"/>
  <c r="DD7" i="5"/>
  <c r="DC7" i="5"/>
  <c r="DB7" i="5"/>
  <c r="DA7" i="5"/>
  <c r="CZ7" i="5"/>
  <c r="CN7" i="5"/>
  <c r="CM7" i="5"/>
  <c r="BZ7" i="5"/>
  <c r="MA53" i="4" s="1"/>
  <c r="BY7" i="5"/>
  <c r="BX7" i="5"/>
  <c r="BW7" i="5"/>
  <c r="BV7" i="5"/>
  <c r="BU7" i="5"/>
  <c r="BT7" i="5"/>
  <c r="BS7" i="5"/>
  <c r="BR7" i="5"/>
  <c r="JV52" i="4" s="1"/>
  <c r="BQ7" i="5"/>
  <c r="BO7" i="5"/>
  <c r="BN7" i="5"/>
  <c r="BM7" i="5"/>
  <c r="BL7" i="5"/>
  <c r="BK7" i="5"/>
  <c r="BJ7" i="5"/>
  <c r="BI7" i="5"/>
  <c r="GQ52" i="4" s="1"/>
  <c r="BH7" i="5"/>
  <c r="BG7" i="5"/>
  <c r="BF7" i="5"/>
  <c r="BD7" i="5"/>
  <c r="BC7" i="5"/>
  <c r="BB7" i="5"/>
  <c r="BA7" i="5"/>
  <c r="AZ7" i="5"/>
  <c r="AY7" i="5"/>
  <c r="AX7" i="5"/>
  <c r="AW7" i="5"/>
  <c r="AV7" i="5"/>
  <c r="AU7" i="5"/>
  <c r="AS7" i="5"/>
  <c r="AR7" i="5"/>
  <c r="AQ7" i="5"/>
  <c r="FX32" i="4" s="1"/>
  <c r="AP7" i="5"/>
  <c r="AO7" i="5"/>
  <c r="AN7" i="5"/>
  <c r="AM7" i="5"/>
  <c r="AL7" i="5"/>
  <c r="AK7" i="5"/>
  <c r="AJ7" i="5"/>
  <c r="AH7" i="5"/>
  <c r="CS32" i="4" s="1"/>
  <c r="AG7" i="5"/>
  <c r="AF7" i="5"/>
  <c r="AE7" i="5"/>
  <c r="AD7" i="5"/>
  <c r="AC7" i="5"/>
  <c r="AB7" i="5"/>
  <c r="AA7" i="5"/>
  <c r="Z7" i="5"/>
  <c r="AN31" i="4" s="1"/>
  <c r="Y7" i="5"/>
  <c r="X7" i="5"/>
  <c r="W7" i="5"/>
  <c r="V7" i="5"/>
  <c r="U7" i="5"/>
  <c r="T7" i="5"/>
  <c r="S7" i="5"/>
  <c r="R7" i="5"/>
  <c r="DU10" i="4" s="1"/>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KO52" i="4"/>
  <c r="JC52" i="4"/>
  <c r="HJ52" i="4"/>
  <c r="FX52" i="4"/>
  <c r="FE52" i="4"/>
  <c r="EL52" i="4"/>
  <c r="CS52" i="4"/>
  <c r="BZ52" i="4"/>
  <c r="BG52" i="4"/>
  <c r="AN52" i="4"/>
  <c r="U52" i="4"/>
  <c r="MA32" i="4"/>
  <c r="LH32" i="4"/>
  <c r="KO32" i="4"/>
  <c r="JV32" i="4"/>
  <c r="JC32" i="4"/>
  <c r="HJ32" i="4"/>
  <c r="GQ32" i="4"/>
  <c r="FE32" i="4"/>
  <c r="EL32" i="4"/>
  <c r="BZ32" i="4"/>
  <c r="BG32" i="4"/>
  <c r="AN32" i="4"/>
  <c r="U32" i="4"/>
  <c r="MA31" i="4"/>
  <c r="LH31" i="4"/>
  <c r="KO31" i="4"/>
  <c r="JV31" i="4"/>
  <c r="JC31" i="4"/>
  <c r="HJ31" i="4"/>
  <c r="GQ31" i="4"/>
  <c r="FX31" i="4"/>
  <c r="FE31" i="4"/>
  <c r="EL31" i="4"/>
  <c r="CS31" i="4"/>
  <c r="BZ31" i="4"/>
  <c r="BG31" i="4"/>
  <c r="U31" i="4"/>
  <c r="LJ10" i="4"/>
  <c r="JQ10" i="4"/>
  <c r="HX10" i="4"/>
  <c r="CF10" i="4"/>
  <c r="AQ10" i="4"/>
  <c r="B10" i="4"/>
  <c r="LJ8" i="4"/>
  <c r="JQ8" i="4"/>
  <c r="HX8" i="4"/>
  <c r="DU8" i="4"/>
  <c r="CF8" i="4"/>
  <c r="AQ8" i="4"/>
  <c r="MI76" i="4" l="1"/>
  <c r="HJ51" i="4"/>
  <c r="MA30" i="4"/>
  <c r="BZ76" i="4"/>
  <c r="IT76" i="4"/>
  <c r="CS51" i="4"/>
  <c r="HJ30" i="4"/>
  <c r="MA51" i="4"/>
  <c r="CS30" i="4"/>
  <c r="C11" i="5"/>
  <c r="D11" i="5"/>
  <c r="E11" i="5"/>
  <c r="B11" i="5"/>
  <c r="BZ30" i="4" l="1"/>
  <c r="BK76" i="4"/>
  <c r="LH51" i="4"/>
  <c r="GQ30" i="4"/>
  <c r="LT76" i="4"/>
  <c r="GQ51" i="4"/>
  <c r="LH30" i="4"/>
  <c r="IE76" i="4"/>
  <c r="BZ51" i="4"/>
  <c r="BG30" i="4"/>
  <c r="BG51" i="4"/>
  <c r="AV76" i="4"/>
  <c r="KO51" i="4"/>
  <c r="KO30" i="4"/>
  <c r="HP76" i="4"/>
  <c r="FX30" i="4"/>
  <c r="LE76" i="4"/>
  <c r="FX51" i="4"/>
  <c r="FE51" i="4"/>
  <c r="HA76" i="4"/>
  <c r="AN51" i="4"/>
  <c r="FE30" i="4"/>
  <c r="AG76" i="4"/>
  <c r="JV51" i="4"/>
  <c r="KP76" i="4"/>
  <c r="AN30" i="4"/>
  <c r="JV30" i="4"/>
  <c r="KA76" i="4"/>
  <c r="EL51" i="4"/>
  <c r="JC30" i="4"/>
  <c r="JC51" i="4"/>
  <c r="GL76" i="4"/>
  <c r="U51" i="4"/>
  <c r="EL30"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<sst xmlns="http://schemas.openxmlformats.org/spreadsheetml/2006/main" count="286" uniqueCount="135">
  <si>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</si>
  <si>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</si>
  <si>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</si>
  <si>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</si>
  <si>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</si>
  <si>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</si>
  <si>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</si>
  <si>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</si>
  <si>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</si>
  <si>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</si>
  <si>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</si>
  <si>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</si>
  <si>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</si>
  <si>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</si>
  <si>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</si>
  <si>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</si>
  <si>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</si>
  <si>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</si>
  <si>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</si>
  <si>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</si>
  <si>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</si>
  <si>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</si>
  <si>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</si>
  <si>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</si>
  <si>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</si>
  <si>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</si>
  <si>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</si>
  <si>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</si>
  <si>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</si>
  <si>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</si>
  <si>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</si>
  <si>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</si>
  <si>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</si>
  <si>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</si>
  <si>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</si>
  <si>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</si>
  <si>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</si>
  <si>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</si>
  <si>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</si>
  <si>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</si>
  <si>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</si>
  <si>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</si>
  <si>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</si>
  <si>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</si>
  <si>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</si>
  <si>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</si>
  <si>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</si>
  <si>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</si>
  <si>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</si>
  <si>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</si>
  <si>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</si>
  <si>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</si>
  <si>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</si>
  <si>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</si>
  <si>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</si>
  <si>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</si>
  <si>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</si>
  <si>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</si>
  <si>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</si>
  <si>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</si>
  <si>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</si>
  <si>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</si>
  <si>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</si>
  <si>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</si>
  <si>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</si>
  <si>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</si>
  <si>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</si>
  <si>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</si>
  <si>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</si>
  <si>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</si>
  <si>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</si>
  <si>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</si>
  <si>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</si>
  <si>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</si>
  <si>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</si>
  <si>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</si>
  <si>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</si>
  <si>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</si>
  <si>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</si>
  <si>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</si>
  <si>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</si>
  <si>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</si>
  <si>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</si>
  <si>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</si>
  <si>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</si>
  <si>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</si>
  <si>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</si>
  <si>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</si>
  <si>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</si>
  <si>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</si>
  <si>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</si>
  <si>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</si>
  <si>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</si>
  <si>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</si>
  <si>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</si>
  <si>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</si>
  <si>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</si>
  <si>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</si>
  <si>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</si>
  <si>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</si>
  <si>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</si>
  <si>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</si>
  <si>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</si>
  <si>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</si>
  <si>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</si>
  <si>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</si>
  <si>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</si>
  <si>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</si>
  <si>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</si>
  <si>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</si>
  <si>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</si>
  <si>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</si>
  <si>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</si>
  <si>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静岡県　富士市</t>
  </si>
  <si>
    <t>富士駅前駐車場</t>
  </si>
  <si>
    <t>法非適用</t>
  </si>
  <si>
    <t>駐車場整備事業</t>
  </si>
  <si>
    <t>-</t>
  </si>
  <si>
    <t>Ａ３Ｂ１</t>
  </si>
  <si>
    <t>該当数値なし</t>
  </si>
  <si>
    <t>届出駐車場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</si>
  <si>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</si>
  <si>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</si>
  <si>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</si>
  <si>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</si>
  <si>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</si>
  <si>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</si>
  <si>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</si>
  <si>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</si>
  <si>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</si>
  <si>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</si>
  <si>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河川上に設置されている駐車場であり、敷地の地価は近傍地より求めたものである。設備投資見込額は補修工事費及び修繕費を見込んでいる。設備が古いため、今後計画的な補修工事のための設備投資が必要になってくると考える。</t>
    <rPh sb="0" eb="2">
      <t>カセン</t>
    </rPh>
    <rPh sb="2" eb="3">
      <t>ウエ</t>
    </rPh>
    <rPh sb="4" eb="6">
      <t>セッチ</t>
    </rPh>
    <rPh sb="11" eb="14">
      <t>チュウシャジョウ</t>
    </rPh>
    <rPh sb="18" eb="20">
      <t>シキチ</t>
    </rPh>
    <rPh sb="21" eb="23">
      <t>チカ</t>
    </rPh>
    <rPh sb="24" eb="26">
      <t>キンボウ</t>
    </rPh>
    <rPh sb="26" eb="27">
      <t>チ</t>
    </rPh>
    <rPh sb="29" eb="30">
      <t>モト</t>
    </rPh>
    <rPh sb="38" eb="40">
      <t>セツビ</t>
    </rPh>
    <rPh sb="40" eb="42">
      <t>トウシ</t>
    </rPh>
    <rPh sb="42" eb="44">
      <t>ミコミ</t>
    </rPh>
    <rPh sb="44" eb="45">
      <t>ガク</t>
    </rPh>
    <rPh sb="46" eb="48">
      <t>ホシュウ</t>
    </rPh>
    <rPh sb="48" eb="50">
      <t>コウジ</t>
    </rPh>
    <rPh sb="50" eb="51">
      <t>ヒ</t>
    </rPh>
    <rPh sb="51" eb="52">
      <t>オヨ</t>
    </rPh>
    <rPh sb="53" eb="56">
      <t>シュウゼンヒ</t>
    </rPh>
    <rPh sb="57" eb="59">
      <t>ミコ</t>
    </rPh>
    <rPh sb="72" eb="74">
      <t>コンゴ</t>
    </rPh>
    <rPh sb="74" eb="77">
      <t>ケイカクテキ</t>
    </rPh>
    <rPh sb="78" eb="80">
      <t>ホシュウ</t>
    </rPh>
    <rPh sb="80" eb="82">
      <t>コウジ</t>
    </rPh>
    <phoneticPr fontId="6"/>
  </si>
  <si>
    <t>立地にも恵まれ、多くの利用者に支えられている。市民に広く認知され、駐車場稼働率は平均より低いが収益は上がっている。施設は古く、今後、施設維持のためには大規模な設備投資が必要となるが、現在、周辺に再開発事業が計画されていることから、再開発計画の中での駐車場のあり方について方針が示された後に、大規模な設備投資の是非について検討する。それまでは現状維持とする。</t>
    <rPh sb="0" eb="2">
      <t>リッチ</t>
    </rPh>
    <rPh sb="4" eb="5">
      <t>メグ</t>
    </rPh>
    <rPh sb="8" eb="9">
      <t>オオ</t>
    </rPh>
    <rPh sb="11" eb="14">
      <t>リヨウシャ</t>
    </rPh>
    <rPh sb="15" eb="16">
      <t>ササ</t>
    </rPh>
    <rPh sb="23" eb="25">
      <t>シミン</t>
    </rPh>
    <rPh sb="26" eb="27">
      <t>ヒロ</t>
    </rPh>
    <rPh sb="28" eb="30">
      <t>ニンチ</t>
    </rPh>
    <rPh sb="33" eb="36">
      <t>チュウシャジョウ</t>
    </rPh>
    <rPh sb="36" eb="38">
      <t>カドウ</t>
    </rPh>
    <rPh sb="38" eb="39">
      <t>リツ</t>
    </rPh>
    <rPh sb="40" eb="42">
      <t>ヘイキン</t>
    </rPh>
    <rPh sb="44" eb="45">
      <t>ヒク</t>
    </rPh>
    <rPh sb="47" eb="49">
      <t>シュウエキ</t>
    </rPh>
    <rPh sb="50" eb="51">
      <t>ア</t>
    </rPh>
    <rPh sb="57" eb="59">
      <t>シセツ</t>
    </rPh>
    <rPh sb="60" eb="61">
      <t>フル</t>
    </rPh>
    <rPh sb="63" eb="65">
      <t>コンゴ</t>
    </rPh>
    <rPh sb="66" eb="68">
      <t>シセツ</t>
    </rPh>
    <rPh sb="68" eb="70">
      <t>イジ</t>
    </rPh>
    <rPh sb="75" eb="78">
      <t>ダイキボ</t>
    </rPh>
    <rPh sb="79" eb="81">
      <t>セツビ</t>
    </rPh>
    <rPh sb="81" eb="83">
      <t>トウシ</t>
    </rPh>
    <rPh sb="84" eb="86">
      <t>ヒツヨウ</t>
    </rPh>
    <rPh sb="91" eb="93">
      <t>ゲンザイ</t>
    </rPh>
    <rPh sb="94" eb="96">
      <t>シュウヘン</t>
    </rPh>
    <rPh sb="97" eb="100">
      <t>サイカイハツ</t>
    </rPh>
    <rPh sb="100" eb="102">
      <t>ジギョウ</t>
    </rPh>
    <rPh sb="103" eb="105">
      <t>ケイカク</t>
    </rPh>
    <rPh sb="115" eb="118">
      <t>サイカイハツ</t>
    </rPh>
    <rPh sb="118" eb="120">
      <t>ケイカク</t>
    </rPh>
    <rPh sb="121" eb="122">
      <t>ナカ</t>
    </rPh>
    <rPh sb="124" eb="127">
      <t>チュウシャジョウ</t>
    </rPh>
    <rPh sb="130" eb="131">
      <t>カタ</t>
    </rPh>
    <rPh sb="135" eb="137">
      <t>ホウシン</t>
    </rPh>
    <rPh sb="138" eb="139">
      <t>シメ</t>
    </rPh>
    <rPh sb="142" eb="143">
      <t>ノチ</t>
    </rPh>
    <rPh sb="145" eb="148">
      <t>ダイキボ</t>
    </rPh>
    <rPh sb="149" eb="151">
      <t>セツビ</t>
    </rPh>
    <rPh sb="151" eb="153">
      <t>トウシ</t>
    </rPh>
    <rPh sb="154" eb="156">
      <t>ゼヒ</t>
    </rPh>
    <rPh sb="160" eb="162">
      <t>ケントウ</t>
    </rPh>
    <rPh sb="170" eb="172">
      <t>ゲンジョウ</t>
    </rPh>
    <rPh sb="172" eb="174">
      <t>イジ</t>
    </rPh>
    <phoneticPr fontId="6"/>
  </si>
  <si>
    <t>収益的収支比率は常に100％を超え、他会計から補助金を得ることなく収益を上げているが、平均値には届いていない。売上高GOP比率、EBITDAは平均値近くに推移している。H27年度に収益の落ち込みが見えたが、この原因は自転車駐車場用地確保のため、一時的に駐車可能台数が減ったためであり、H28年度には例年並みに持ち直している。H26年度までは市営駐車場全6箇所を1つの単位として管理していたため、個々の駐車場単位で集計できるようになったH27年度以降の数値と乖離している。H27年度以降の数値が正しい数値である。収益が保てているため、現状を継続することが妥当と考える。</t>
    <rPh sb="0" eb="3">
      <t>シュウエキテキ</t>
    </rPh>
    <rPh sb="3" eb="5">
      <t>シュウシ</t>
    </rPh>
    <rPh sb="5" eb="7">
      <t>ヒリツ</t>
    </rPh>
    <rPh sb="8" eb="9">
      <t>ツネ</t>
    </rPh>
    <rPh sb="15" eb="16">
      <t>コ</t>
    </rPh>
    <rPh sb="18" eb="19">
      <t>タ</t>
    </rPh>
    <rPh sb="19" eb="21">
      <t>カイケイ</t>
    </rPh>
    <rPh sb="23" eb="26">
      <t>ホジョキン</t>
    </rPh>
    <rPh sb="27" eb="28">
      <t>エ</t>
    </rPh>
    <rPh sb="33" eb="35">
      <t>シュウエキ</t>
    </rPh>
    <rPh sb="36" eb="37">
      <t>ア</t>
    </rPh>
    <rPh sb="43" eb="46">
      <t>ヘイキンチ</t>
    </rPh>
    <rPh sb="48" eb="49">
      <t>トド</t>
    </rPh>
    <rPh sb="55" eb="57">
      <t>ウリアゲ</t>
    </rPh>
    <rPh sb="57" eb="58">
      <t>ダカ</t>
    </rPh>
    <rPh sb="61" eb="63">
      <t>ヒリツ</t>
    </rPh>
    <rPh sb="71" eb="74">
      <t>ヘイキンチ</t>
    </rPh>
    <rPh sb="74" eb="75">
      <t>チカ</t>
    </rPh>
    <rPh sb="77" eb="79">
      <t>スイイ</t>
    </rPh>
    <rPh sb="87" eb="89">
      <t>ネンド</t>
    </rPh>
    <rPh sb="90" eb="92">
      <t>シュウエキ</t>
    </rPh>
    <rPh sb="93" eb="94">
      <t>オ</t>
    </rPh>
    <rPh sb="95" eb="96">
      <t>コ</t>
    </rPh>
    <rPh sb="98" eb="99">
      <t>ミ</t>
    </rPh>
    <rPh sb="108" eb="110">
      <t>ジテン</t>
    </rPh>
    <rPh sb="110" eb="111">
      <t>シャ</t>
    </rPh>
    <rPh sb="111" eb="113">
      <t>チュウシャ</t>
    </rPh>
    <rPh sb="113" eb="114">
      <t>ジョウ</t>
    </rPh>
    <rPh sb="114" eb="116">
      <t>ヨウチ</t>
    </rPh>
    <rPh sb="116" eb="118">
      <t>カクホ</t>
    </rPh>
    <rPh sb="122" eb="125">
      <t>イチジテキ</t>
    </rPh>
    <rPh sb="126" eb="128">
      <t>チュウシャ</t>
    </rPh>
    <rPh sb="128" eb="130">
      <t>カノウ</t>
    </rPh>
    <rPh sb="130" eb="132">
      <t>ダイスウ</t>
    </rPh>
    <rPh sb="133" eb="134">
      <t>ヘ</t>
    </rPh>
    <rPh sb="145" eb="146">
      <t>ネン</t>
    </rPh>
    <rPh sb="146" eb="147">
      <t>ド</t>
    </rPh>
    <rPh sb="149" eb="151">
      <t>レイネン</t>
    </rPh>
    <rPh sb="151" eb="152">
      <t>ナ</t>
    </rPh>
    <rPh sb="154" eb="155">
      <t>モ</t>
    </rPh>
    <rPh sb="156" eb="157">
      <t>ナオ</t>
    </rPh>
    <rPh sb="238" eb="240">
      <t>ネンド</t>
    </rPh>
    <rPh sb="255" eb="257">
      <t>シュウエキ</t>
    </rPh>
    <rPh sb="258" eb="259">
      <t>タモ</t>
    </rPh>
    <rPh sb="266" eb="268">
      <t>ゲンジョウ</t>
    </rPh>
    <rPh sb="269" eb="271">
      <t>ケイゾク</t>
    </rPh>
    <rPh sb="276" eb="278">
      <t>ダトウ</t>
    </rPh>
    <rPh sb="279" eb="280">
      <t>カンガ</t>
    </rPh>
    <phoneticPr fontId="6"/>
  </si>
  <si>
    <t>わずかではあるが年々稼働率が減少傾向である。平均値に対しては低いものの、富士駅の利用者に広く利用されており、現状の稼働率は100％を超え収益も上がっていることから、現状維持が妥当と考える。</t>
    <rPh sb="8" eb="10">
      <t>ネンネン</t>
    </rPh>
    <rPh sb="10" eb="12">
      <t>カドウ</t>
    </rPh>
    <rPh sb="12" eb="13">
      <t>リツ</t>
    </rPh>
    <rPh sb="14" eb="16">
      <t>ゲンショウ</t>
    </rPh>
    <rPh sb="16" eb="18">
      <t>ケイコウ</t>
    </rPh>
    <rPh sb="22" eb="25">
      <t>ヘイキンチ</t>
    </rPh>
    <rPh sb="26" eb="27">
      <t>タイ</t>
    </rPh>
    <rPh sb="30" eb="31">
      <t>ヒク</t>
    </rPh>
    <rPh sb="36" eb="38">
      <t>フジ</t>
    </rPh>
    <rPh sb="38" eb="39">
      <t>エキ</t>
    </rPh>
    <rPh sb="40" eb="42">
      <t>リヨウ</t>
    </rPh>
    <rPh sb="42" eb="43">
      <t>シャ</t>
    </rPh>
    <rPh sb="44" eb="45">
      <t>ヒロ</t>
    </rPh>
    <rPh sb="46" eb="48">
      <t>リヨウ</t>
    </rPh>
    <rPh sb="54" eb="56">
      <t>ゲンジョウ</t>
    </rPh>
    <rPh sb="57" eb="59">
      <t>カドウ</t>
    </rPh>
    <rPh sb="59" eb="60">
      <t>リツ</t>
    </rPh>
    <rPh sb="66" eb="67">
      <t>コ</t>
    </rPh>
    <rPh sb="68" eb="70">
      <t>シュウエキ</t>
    </rPh>
    <rPh sb="71" eb="72">
      <t>ア</t>
    </rPh>
    <rPh sb="82" eb="84">
      <t>ゲンジョウ</t>
    </rPh>
    <rPh sb="84" eb="86">
      <t>イジ</t>
    </rPh>
    <rPh sb="87" eb="89">
      <t>ダトウ</t>
    </rPh>
    <rPh sb="90" eb="91">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</si>
</sst>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252.5</c:v>
                </c:pt>
                <c:pt idx="1">
                  <c:v>217</c:v>
                </c:pt>
                <c:pt idx="2">
                  <c:v>256.2</c:v>
                </c:pt>
                <c:pt idx="3">
                  <c:v>144.80000000000001</c:v>
                </c:pt>
                <c:pt idx="4">
                  <c:v>197.6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12744256"/>
        <c:axId val="41274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12744256"/>
        <c:axId val="412744648"/>
      </c:lineChart>
      <c:dateAx>
        <c:axId val="412744256"/>
        <c:scaling>
          <c:orientation val="minMax"/>
        </c:scaling>
        <c:delete val="1"/>
        <c:axPos val="b"/>
        <c:numFmt formatCode="ge" sourceLinked="1"/>
        <c:majorTickMark val="none"/>
        <c:minorTickMark val="none"/>
        <c:tickLblPos val="none"/>
        <c:crossAx val="412744648"/>
        <c:crosses val="autoZero"/>
        <c:auto val="1"/>
        <c:lblOffset val="100"/>
        <c:baseTimeUnit val="years"/>
      </c:dateAx>
      <c:valAx>
        <c:axId val="412744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74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12743864"/>
        <c:axId val="41336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12743864"/>
        <c:axId val="413366128"/>
      </c:lineChart>
      <c:dateAx>
        <c:axId val="412743864"/>
        <c:scaling>
          <c:orientation val="minMax"/>
        </c:scaling>
        <c:delete val="1"/>
        <c:axPos val="b"/>
        <c:numFmt formatCode="ge" sourceLinked="1"/>
        <c:majorTickMark val="none"/>
        <c:minorTickMark val="none"/>
        <c:tickLblPos val="none"/>
        <c:crossAx val="413366128"/>
        <c:crosses val="autoZero"/>
        <c:auto val="1"/>
        <c:lblOffset val="100"/>
        <c:baseTimeUnit val="years"/>
      </c:dateAx>
      <c:valAx>
        <c:axId val="41336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74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13362992"/>
        <c:axId val="41336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13362992"/>
        <c:axId val="413365736"/>
      </c:lineChart>
      <c:dateAx>
        <c:axId val="413362992"/>
        <c:scaling>
          <c:orientation val="minMax"/>
        </c:scaling>
        <c:delete val="1"/>
        <c:axPos val="b"/>
        <c:numFmt formatCode="ge" sourceLinked="1"/>
        <c:majorTickMark val="none"/>
        <c:minorTickMark val="none"/>
        <c:tickLblPos val="none"/>
        <c:crossAx val="413365736"/>
        <c:crosses val="autoZero"/>
        <c:auto val="1"/>
        <c:lblOffset val="100"/>
        <c:baseTimeUnit val="years"/>
      </c:dateAx>
      <c:valAx>
        <c:axId val="41336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36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13364168"/>
        <c:axId val="41336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13364168"/>
        <c:axId val="413362600"/>
      </c:lineChart>
      <c:dateAx>
        <c:axId val="413364168"/>
        <c:scaling>
          <c:orientation val="minMax"/>
        </c:scaling>
        <c:delete val="1"/>
        <c:axPos val="b"/>
        <c:numFmt formatCode="ge" sourceLinked="1"/>
        <c:majorTickMark val="none"/>
        <c:minorTickMark val="none"/>
        <c:tickLblPos val="none"/>
        <c:crossAx val="413362600"/>
        <c:crosses val="autoZero"/>
        <c:auto val="1"/>
        <c:lblOffset val="100"/>
        <c:baseTimeUnit val="years"/>
      </c:dateAx>
      <c:valAx>
        <c:axId val="41336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36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12369248"/>
        <c:axId val="21237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12369248"/>
        <c:axId val="212370424"/>
      </c:lineChart>
      <c:dateAx>
        <c:axId val="212369248"/>
        <c:scaling>
          <c:orientation val="minMax"/>
        </c:scaling>
        <c:delete val="1"/>
        <c:axPos val="b"/>
        <c:numFmt formatCode="ge" sourceLinked="1"/>
        <c:majorTickMark val="none"/>
        <c:minorTickMark val="none"/>
        <c:tickLblPos val="none"/>
        <c:crossAx val="212370424"/>
        <c:crosses val="autoZero"/>
        <c:auto val="1"/>
        <c:lblOffset val="100"/>
        <c:baseTimeUnit val="years"/>
      </c:dateAx>
      <c:valAx>
        <c:axId val="212370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6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12369640"/>
        <c:axId val="21237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12369640"/>
        <c:axId val="212373168"/>
      </c:lineChart>
      <c:dateAx>
        <c:axId val="212369640"/>
        <c:scaling>
          <c:orientation val="minMax"/>
        </c:scaling>
        <c:delete val="1"/>
        <c:axPos val="b"/>
        <c:numFmt formatCode="ge" sourceLinked="1"/>
        <c:majorTickMark val="none"/>
        <c:minorTickMark val="none"/>
        <c:tickLblPos val="none"/>
        <c:crossAx val="212373168"/>
        <c:crosses val="autoZero"/>
        <c:auto val="1"/>
        <c:lblOffset val="100"/>
        <c:baseTimeUnit val="years"/>
      </c:dateAx>
      <c:valAx>
        <c:axId val="21237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36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191.9</c:v>
                </c:pt>
                <c:pt idx="1">
                  <c:v>189.2</c:v>
                </c:pt>
                <c:pt idx="2">
                  <c:v>183.8</c:v>
                </c:pt>
                <c:pt idx="3">
                  <c:v>161</c:v>
                </c:pt>
                <c:pt idx="4">
                  <c:v>164.3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12370816"/>
        <c:axId val="2123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12370816"/>
        <c:axId val="212373952"/>
      </c:lineChart>
      <c:dateAx>
        <c:axId val="212370816"/>
        <c:scaling>
          <c:orientation val="minMax"/>
        </c:scaling>
        <c:delete val="1"/>
        <c:axPos val="b"/>
        <c:numFmt formatCode="ge" sourceLinked="1"/>
        <c:majorTickMark val="none"/>
        <c:minorTickMark val="none"/>
        <c:tickLblPos val="none"/>
        <c:crossAx val="212373952"/>
        <c:crosses val="autoZero"/>
        <c:auto val="1"/>
        <c:lblOffset val="100"/>
        <c:baseTimeUnit val="years"/>
      </c:dateAx>
      <c:valAx>
        <c:axId val="21237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7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60.3</c:v>
                </c:pt>
                <c:pt idx="1">
                  <c:v>53.7</c:v>
                </c:pt>
                <c:pt idx="2">
                  <c:v>60.6</c:v>
                </c:pt>
                <c:pt idx="3">
                  <c:v>30.7</c:v>
                </c:pt>
                <c:pt idx="4">
                  <c:v>48.8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12373560"/>
        <c:axId val="2123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12373560"/>
        <c:axId val="212367680"/>
      </c:lineChart>
      <c:dateAx>
        <c:axId val="212373560"/>
        <c:scaling>
          <c:orientation val="minMax"/>
        </c:scaling>
        <c:delete val="1"/>
        <c:axPos val="b"/>
        <c:numFmt formatCode="ge" sourceLinked="1"/>
        <c:majorTickMark val="none"/>
        <c:minorTickMark val="none"/>
        <c:tickLblPos val="none"/>
        <c:crossAx val="212367680"/>
        <c:crosses val="autoZero"/>
        <c:auto val="1"/>
        <c:lblOffset val="100"/>
        <c:baseTimeUnit val="years"/>
      </c:dateAx>
      <c:valAx>
        <c:axId val="21236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73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8164</c:v>
                </c:pt>
                <c:pt idx="1">
                  <c:v>6981</c:v>
                </c:pt>
                <c:pt idx="2">
                  <c:v>7949</c:v>
                </c:pt>
                <c:pt idx="3">
                  <c:v>3748</c:v>
                </c:pt>
                <c:pt idx="4">
                  <c:v>6196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12371208"/>
        <c:axId val="21237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12371208"/>
        <c:axId val="212372776"/>
      </c:lineChart>
      <c:dateAx>
        <c:axId val="212371208"/>
        <c:scaling>
          <c:orientation val="minMax"/>
        </c:scaling>
        <c:delete val="1"/>
        <c:axPos val="b"/>
        <c:numFmt formatCode="ge" sourceLinked="1"/>
        <c:majorTickMark val="none"/>
        <c:minorTickMark val="none"/>
        <c:tickLblPos val="none"/>
        <c:crossAx val="212372776"/>
        <c:crosses val="autoZero"/>
        <c:auto val="1"/>
        <c:lblOffset val="100"/>
        <c:baseTimeUnit val="years"/>
      </c:dateAx>
      <c:valAx>
        <c:axId val="212372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371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Y7" zoomScaleNormal="100" zoomScaleSheetLayoutView="70" workbookViewId="0">
      <selection activeCell="ND65" sqref="ND65:NR65"/>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静岡県富士市　富士駅前駐車場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636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42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108</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252.5</v>
      </c>
      <c r="V31" s="111"/>
      <c r="W31" s="111"/>
      <c r="X31" s="111"/>
      <c r="Y31" s="111"/>
      <c r="Z31" s="111"/>
      <c r="AA31" s="111"/>
      <c r="AB31" s="111"/>
      <c r="AC31" s="111"/>
      <c r="AD31" s="111"/>
      <c r="AE31" s="111"/>
      <c r="AF31" s="111"/>
      <c r="AG31" s="111"/>
      <c r="AH31" s="111"/>
      <c r="AI31" s="111"/>
      <c r="AJ31" s="111"/>
      <c r="AK31" s="111"/>
      <c r="AL31" s="111"/>
      <c r="AM31" s="111"/>
      <c r="AN31" s="111">
        <f>データ!Z7</f>
        <v>217</v>
      </c>
      <c r="AO31" s="111"/>
      <c r="AP31" s="111"/>
      <c r="AQ31" s="111"/>
      <c r="AR31" s="111"/>
      <c r="AS31" s="111"/>
      <c r="AT31" s="111"/>
      <c r="AU31" s="111"/>
      <c r="AV31" s="111"/>
      <c r="AW31" s="111"/>
      <c r="AX31" s="111"/>
      <c r="AY31" s="111"/>
      <c r="AZ31" s="111"/>
      <c r="BA31" s="111"/>
      <c r="BB31" s="111"/>
      <c r="BC31" s="111"/>
      <c r="BD31" s="111"/>
      <c r="BE31" s="111"/>
      <c r="BF31" s="111"/>
      <c r="BG31" s="111">
        <f>データ!AA7</f>
        <v>256.2</v>
      </c>
      <c r="BH31" s="111"/>
      <c r="BI31" s="111"/>
      <c r="BJ31" s="111"/>
      <c r="BK31" s="111"/>
      <c r="BL31" s="111"/>
      <c r="BM31" s="111"/>
      <c r="BN31" s="111"/>
      <c r="BO31" s="111"/>
      <c r="BP31" s="111"/>
      <c r="BQ31" s="111"/>
      <c r="BR31" s="111"/>
      <c r="BS31" s="111"/>
      <c r="BT31" s="111"/>
      <c r="BU31" s="111"/>
      <c r="BV31" s="111"/>
      <c r="BW31" s="111"/>
      <c r="BX31" s="111"/>
      <c r="BY31" s="111"/>
      <c r="BZ31" s="111">
        <f>データ!AB7</f>
        <v>144.80000000000001</v>
      </c>
      <c r="CA31" s="111"/>
      <c r="CB31" s="111"/>
      <c r="CC31" s="111"/>
      <c r="CD31" s="111"/>
      <c r="CE31" s="111"/>
      <c r="CF31" s="111"/>
      <c r="CG31" s="111"/>
      <c r="CH31" s="111"/>
      <c r="CI31" s="111"/>
      <c r="CJ31" s="111"/>
      <c r="CK31" s="111"/>
      <c r="CL31" s="111"/>
      <c r="CM31" s="111"/>
      <c r="CN31" s="111"/>
      <c r="CO31" s="111"/>
      <c r="CP31" s="111"/>
      <c r="CQ31" s="111"/>
      <c r="CR31" s="111"/>
      <c r="CS31" s="111">
        <f>データ!AC7</f>
        <v>197.6</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191.9</v>
      </c>
      <c r="JD31" s="82"/>
      <c r="JE31" s="82"/>
      <c r="JF31" s="82"/>
      <c r="JG31" s="82"/>
      <c r="JH31" s="82"/>
      <c r="JI31" s="82"/>
      <c r="JJ31" s="82"/>
      <c r="JK31" s="82"/>
      <c r="JL31" s="82"/>
      <c r="JM31" s="82"/>
      <c r="JN31" s="82"/>
      <c r="JO31" s="82"/>
      <c r="JP31" s="82"/>
      <c r="JQ31" s="82"/>
      <c r="JR31" s="82"/>
      <c r="JS31" s="82"/>
      <c r="JT31" s="82"/>
      <c r="JU31" s="83"/>
      <c r="JV31" s="81">
        <f>データ!DL7</f>
        <v>189.2</v>
      </c>
      <c r="JW31" s="82"/>
      <c r="JX31" s="82"/>
      <c r="JY31" s="82"/>
      <c r="JZ31" s="82"/>
      <c r="KA31" s="82"/>
      <c r="KB31" s="82"/>
      <c r="KC31" s="82"/>
      <c r="KD31" s="82"/>
      <c r="KE31" s="82"/>
      <c r="KF31" s="82"/>
      <c r="KG31" s="82"/>
      <c r="KH31" s="82"/>
      <c r="KI31" s="82"/>
      <c r="KJ31" s="82"/>
      <c r="KK31" s="82"/>
      <c r="KL31" s="82"/>
      <c r="KM31" s="82"/>
      <c r="KN31" s="83"/>
      <c r="KO31" s="81">
        <f>データ!DM7</f>
        <v>183.8</v>
      </c>
      <c r="KP31" s="82"/>
      <c r="KQ31" s="82"/>
      <c r="KR31" s="82"/>
      <c r="KS31" s="82"/>
      <c r="KT31" s="82"/>
      <c r="KU31" s="82"/>
      <c r="KV31" s="82"/>
      <c r="KW31" s="82"/>
      <c r="KX31" s="82"/>
      <c r="KY31" s="82"/>
      <c r="KZ31" s="82"/>
      <c r="LA31" s="82"/>
      <c r="LB31" s="82"/>
      <c r="LC31" s="82"/>
      <c r="LD31" s="82"/>
      <c r="LE31" s="82"/>
      <c r="LF31" s="82"/>
      <c r="LG31" s="83"/>
      <c r="LH31" s="81">
        <f>データ!DN7</f>
        <v>161</v>
      </c>
      <c r="LI31" s="82"/>
      <c r="LJ31" s="82"/>
      <c r="LK31" s="82"/>
      <c r="LL31" s="82"/>
      <c r="LM31" s="82"/>
      <c r="LN31" s="82"/>
      <c r="LO31" s="82"/>
      <c r="LP31" s="82"/>
      <c r="LQ31" s="82"/>
      <c r="LR31" s="82"/>
      <c r="LS31" s="82"/>
      <c r="LT31" s="82"/>
      <c r="LU31" s="82"/>
      <c r="LV31" s="82"/>
      <c r="LW31" s="82"/>
      <c r="LX31" s="82"/>
      <c r="LY31" s="82"/>
      <c r="LZ31" s="83"/>
      <c r="MA31" s="81">
        <f>データ!DO7</f>
        <v>164.3</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60.3</v>
      </c>
      <c r="EM52" s="111"/>
      <c r="EN52" s="111"/>
      <c r="EO52" s="111"/>
      <c r="EP52" s="111"/>
      <c r="EQ52" s="111"/>
      <c r="ER52" s="111"/>
      <c r="ES52" s="111"/>
      <c r="ET52" s="111"/>
      <c r="EU52" s="111"/>
      <c r="EV52" s="111"/>
      <c r="EW52" s="111"/>
      <c r="EX52" s="111"/>
      <c r="EY52" s="111"/>
      <c r="EZ52" s="111"/>
      <c r="FA52" s="111"/>
      <c r="FB52" s="111"/>
      <c r="FC52" s="111"/>
      <c r="FD52" s="111"/>
      <c r="FE52" s="111">
        <f>データ!BG7</f>
        <v>53.7</v>
      </c>
      <c r="FF52" s="111"/>
      <c r="FG52" s="111"/>
      <c r="FH52" s="111"/>
      <c r="FI52" s="111"/>
      <c r="FJ52" s="111"/>
      <c r="FK52" s="111"/>
      <c r="FL52" s="111"/>
      <c r="FM52" s="111"/>
      <c r="FN52" s="111"/>
      <c r="FO52" s="111"/>
      <c r="FP52" s="111"/>
      <c r="FQ52" s="111"/>
      <c r="FR52" s="111"/>
      <c r="FS52" s="111"/>
      <c r="FT52" s="111"/>
      <c r="FU52" s="111"/>
      <c r="FV52" s="111"/>
      <c r="FW52" s="111"/>
      <c r="FX52" s="111">
        <f>データ!BH7</f>
        <v>60.6</v>
      </c>
      <c r="FY52" s="111"/>
      <c r="FZ52" s="111"/>
      <c r="GA52" s="111"/>
      <c r="GB52" s="111"/>
      <c r="GC52" s="111"/>
      <c r="GD52" s="111"/>
      <c r="GE52" s="111"/>
      <c r="GF52" s="111"/>
      <c r="GG52" s="111"/>
      <c r="GH52" s="111"/>
      <c r="GI52" s="111"/>
      <c r="GJ52" s="111"/>
      <c r="GK52" s="111"/>
      <c r="GL52" s="111"/>
      <c r="GM52" s="111"/>
      <c r="GN52" s="111"/>
      <c r="GO52" s="111"/>
      <c r="GP52" s="111"/>
      <c r="GQ52" s="111">
        <f>データ!BI7</f>
        <v>30.7</v>
      </c>
      <c r="GR52" s="111"/>
      <c r="GS52" s="111"/>
      <c r="GT52" s="111"/>
      <c r="GU52" s="111"/>
      <c r="GV52" s="111"/>
      <c r="GW52" s="111"/>
      <c r="GX52" s="111"/>
      <c r="GY52" s="111"/>
      <c r="GZ52" s="111"/>
      <c r="HA52" s="111"/>
      <c r="HB52" s="111"/>
      <c r="HC52" s="111"/>
      <c r="HD52" s="111"/>
      <c r="HE52" s="111"/>
      <c r="HF52" s="111"/>
      <c r="HG52" s="111"/>
      <c r="HH52" s="111"/>
      <c r="HI52" s="111"/>
      <c r="HJ52" s="111">
        <f>データ!BJ7</f>
        <v>48.8</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8164</v>
      </c>
      <c r="JD52" s="110"/>
      <c r="JE52" s="110"/>
      <c r="JF52" s="110"/>
      <c r="JG52" s="110"/>
      <c r="JH52" s="110"/>
      <c r="JI52" s="110"/>
      <c r="JJ52" s="110"/>
      <c r="JK52" s="110"/>
      <c r="JL52" s="110"/>
      <c r="JM52" s="110"/>
      <c r="JN52" s="110"/>
      <c r="JO52" s="110"/>
      <c r="JP52" s="110"/>
      <c r="JQ52" s="110"/>
      <c r="JR52" s="110"/>
      <c r="JS52" s="110"/>
      <c r="JT52" s="110"/>
      <c r="JU52" s="110"/>
      <c r="JV52" s="110">
        <f>データ!BR7</f>
        <v>6981</v>
      </c>
      <c r="JW52" s="110"/>
      <c r="JX52" s="110"/>
      <c r="JY52" s="110"/>
      <c r="JZ52" s="110"/>
      <c r="KA52" s="110"/>
      <c r="KB52" s="110"/>
      <c r="KC52" s="110"/>
      <c r="KD52" s="110"/>
      <c r="KE52" s="110"/>
      <c r="KF52" s="110"/>
      <c r="KG52" s="110"/>
      <c r="KH52" s="110"/>
      <c r="KI52" s="110"/>
      <c r="KJ52" s="110"/>
      <c r="KK52" s="110"/>
      <c r="KL52" s="110"/>
      <c r="KM52" s="110"/>
      <c r="KN52" s="110"/>
      <c r="KO52" s="110">
        <f>データ!BS7</f>
        <v>7949</v>
      </c>
      <c r="KP52" s="110"/>
      <c r="KQ52" s="110"/>
      <c r="KR52" s="110"/>
      <c r="KS52" s="110"/>
      <c r="KT52" s="110"/>
      <c r="KU52" s="110"/>
      <c r="KV52" s="110"/>
      <c r="KW52" s="110"/>
      <c r="KX52" s="110"/>
      <c r="KY52" s="110"/>
      <c r="KZ52" s="110"/>
      <c r="LA52" s="110"/>
      <c r="LB52" s="110"/>
      <c r="LC52" s="110"/>
      <c r="LD52" s="110"/>
      <c r="LE52" s="110"/>
      <c r="LF52" s="110"/>
      <c r="LG52" s="110"/>
      <c r="LH52" s="110">
        <f>データ!BT7</f>
        <v>3748</v>
      </c>
      <c r="LI52" s="110"/>
      <c r="LJ52" s="110"/>
      <c r="LK52" s="110"/>
      <c r="LL52" s="110"/>
      <c r="LM52" s="110"/>
      <c r="LN52" s="110"/>
      <c r="LO52" s="110"/>
      <c r="LP52" s="110"/>
      <c r="LQ52" s="110"/>
      <c r="LR52" s="110"/>
      <c r="LS52" s="110"/>
      <c r="LT52" s="110"/>
      <c r="LU52" s="110"/>
      <c r="LV52" s="110"/>
      <c r="LW52" s="110"/>
      <c r="LX52" s="110"/>
      <c r="LY52" s="110"/>
      <c r="LZ52" s="110"/>
      <c r="MA52" s="110">
        <f>データ!BU7</f>
        <v>6196</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21996</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4500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222101</v>
      </c>
      <c r="D6" s="61">
        <f t="shared" si="1"/>
        <v>47</v>
      </c>
      <c r="E6" s="61">
        <f t="shared" si="1"/>
        <v>14</v>
      </c>
      <c r="F6" s="61">
        <f t="shared" si="1"/>
        <v>0</v>
      </c>
      <c r="G6" s="61">
        <f t="shared" si="1"/>
        <v>1</v>
      </c>
      <c r="H6" s="61" t="str">
        <f>SUBSTITUTE(H8,"　","")</f>
        <v>静岡県富士市</v>
      </c>
      <c r="I6" s="61" t="str">
        <f t="shared" si="1"/>
        <v>富士駅前駐車場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46</v>
      </c>
      <c r="S6" s="63" t="str">
        <f t="shared" si="1"/>
        <v>駅</v>
      </c>
      <c r="T6" s="63" t="str">
        <f t="shared" si="1"/>
        <v>無</v>
      </c>
      <c r="U6" s="64">
        <f t="shared" si="1"/>
        <v>636</v>
      </c>
      <c r="V6" s="64">
        <f t="shared" si="1"/>
        <v>42</v>
      </c>
      <c r="W6" s="64">
        <f t="shared" si="1"/>
        <v>108</v>
      </c>
      <c r="X6" s="63" t="str">
        <f t="shared" si="1"/>
        <v>導入なし</v>
      </c>
      <c r="Y6" s="65">
        <f>IF(Y8="-",NA(),Y8)</f>
        <v>252.5</v>
      </c>
      <c r="Z6" s="65">
        <f t="shared" ref="Z6:AH6" si="2">IF(Z8="-",NA(),Z8)</f>
        <v>217</v>
      </c>
      <c r="AA6" s="65">
        <f t="shared" si="2"/>
        <v>256.2</v>
      </c>
      <c r="AB6" s="65">
        <f t="shared" si="2"/>
        <v>144.80000000000001</v>
      </c>
      <c r="AC6" s="65">
        <f t="shared" si="2"/>
        <v>197.6</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60.3</v>
      </c>
      <c r="BG6" s="65">
        <f t="shared" ref="BG6:BO6" si="5">IF(BG8="-",NA(),BG8)</f>
        <v>53.7</v>
      </c>
      <c r="BH6" s="65">
        <f t="shared" si="5"/>
        <v>60.6</v>
      </c>
      <c r="BI6" s="65">
        <f t="shared" si="5"/>
        <v>30.7</v>
      </c>
      <c r="BJ6" s="65">
        <f t="shared" si="5"/>
        <v>48.8</v>
      </c>
      <c r="BK6" s="65">
        <f t="shared" si="5"/>
        <v>51.9</v>
      </c>
      <c r="BL6" s="65">
        <f t="shared" si="5"/>
        <v>59.2</v>
      </c>
      <c r="BM6" s="65">
        <f t="shared" si="5"/>
        <v>64.5</v>
      </c>
      <c r="BN6" s="65">
        <f t="shared" si="5"/>
        <v>60</v>
      </c>
      <c r="BO6" s="65">
        <f t="shared" si="5"/>
        <v>52.8</v>
      </c>
      <c r="BP6" s="62" t="str">
        <f>IF(BP8="-","",IF(BP8="-","【-】","【"&amp;SUBSTITUTE(TEXT(BP8,"#,##0.0"),"-","△")&amp;"】"))</f>
        <v>【45.2】</v>
      </c>
      <c r="BQ6" s="66">
        <f>IF(BQ8="-",NA(),BQ8)</f>
        <v>8164</v>
      </c>
      <c r="BR6" s="66">
        <f t="shared" ref="BR6:BZ6" si="6">IF(BR8="-",NA(),BR8)</f>
        <v>6981</v>
      </c>
      <c r="BS6" s="66">
        <f t="shared" si="6"/>
        <v>7949</v>
      </c>
      <c r="BT6" s="66">
        <f t="shared" si="6"/>
        <v>3748</v>
      </c>
      <c r="BU6" s="66">
        <f t="shared" si="6"/>
        <v>6196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21996</v>
      </c>
      <c r="CN6" s="64">
        <f t="shared" si="7"/>
        <v>4500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191.9</v>
      </c>
      <c r="DL6" s="65">
        <f t="shared" ref="DL6:DT6" si="9">IF(DL8="-",NA(),DL8)</f>
        <v>189.2</v>
      </c>
      <c r="DM6" s="65">
        <f t="shared" si="9"/>
        <v>183.8</v>
      </c>
      <c r="DN6" s="65">
        <f t="shared" si="9"/>
        <v>161</v>
      </c>
      <c r="DO6" s="65">
        <f t="shared" si="9"/>
        <v>164.3</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222101</v>
      </c>
      <c r="D7" s="61">
        <f t="shared" si="10"/>
        <v>47</v>
      </c>
      <c r="E7" s="61">
        <f t="shared" si="10"/>
        <v>14</v>
      </c>
      <c r="F7" s="61">
        <f t="shared" si="10"/>
        <v>0</v>
      </c>
      <c r="G7" s="61">
        <f t="shared" si="10"/>
        <v>1</v>
      </c>
      <c r="H7" s="61" t="str">
        <f t="shared" si="10"/>
        <v>静岡県　富士市</v>
      </c>
      <c r="I7" s="61" t="str">
        <f t="shared" si="10"/>
        <v>富士駅前駐車場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46</v>
      </c>
      <c r="S7" s="63" t="str">
        <f t="shared" si="10"/>
        <v>駅</v>
      </c>
      <c r="T7" s="63" t="str">
        <f t="shared" si="10"/>
        <v>無</v>
      </c>
      <c r="U7" s="64">
        <f t="shared" si="10"/>
        <v>636</v>
      </c>
      <c r="V7" s="64">
        <f t="shared" si="10"/>
        <v>42</v>
      </c>
      <c r="W7" s="64">
        <f t="shared" si="10"/>
        <v>108</v>
      </c>
      <c r="X7" s="63" t="str">
        <f t="shared" si="10"/>
        <v>導入なし</v>
      </c>
      <c r="Y7" s="65">
        <f>Y8</f>
        <v>252.5</v>
      </c>
      <c r="Z7" s="65">
        <f t="shared" ref="Z7:AH7" si="11">Z8</f>
        <v>217</v>
      </c>
      <c r="AA7" s="65">
        <f t="shared" si="11"/>
        <v>256.2</v>
      </c>
      <c r="AB7" s="65">
        <f t="shared" si="11"/>
        <v>144.80000000000001</v>
      </c>
      <c r="AC7" s="65">
        <f t="shared" si="11"/>
        <v>197.6</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60.3</v>
      </c>
      <c r="BG7" s="65">
        <f t="shared" ref="BG7:BO7" si="14">BG8</f>
        <v>53.7</v>
      </c>
      <c r="BH7" s="65">
        <f t="shared" si="14"/>
        <v>60.6</v>
      </c>
      <c r="BI7" s="65">
        <f t="shared" si="14"/>
        <v>30.7</v>
      </c>
      <c r="BJ7" s="65">
        <f t="shared" si="14"/>
        <v>48.8</v>
      </c>
      <c r="BK7" s="65">
        <f t="shared" si="14"/>
        <v>51.9</v>
      </c>
      <c r="BL7" s="65">
        <f t="shared" si="14"/>
        <v>59.2</v>
      </c>
      <c r="BM7" s="65">
        <f t="shared" si="14"/>
        <v>64.5</v>
      </c>
      <c r="BN7" s="65">
        <f t="shared" si="14"/>
        <v>60</v>
      </c>
      <c r="BO7" s="65">
        <f t="shared" si="14"/>
        <v>52.8</v>
      </c>
      <c r="BP7" s="62"/>
      <c r="BQ7" s="66">
        <f>BQ8</f>
        <v>8164</v>
      </c>
      <c r="BR7" s="66">
        <f t="shared" ref="BR7:BZ7" si="15">BR8</f>
        <v>6981</v>
      </c>
      <c r="BS7" s="66">
        <f t="shared" si="15"/>
        <v>7949</v>
      </c>
      <c r="BT7" s="66">
        <f t="shared" si="15"/>
        <v>3748</v>
      </c>
      <c r="BU7" s="66">
        <f t="shared" si="15"/>
        <v>6196</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21996</v>
      </c>
      <c r="CN7" s="64">
        <f>CN8</f>
        <v>4500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191.9</v>
      </c>
      <c r="DL7" s="65">
        <f t="shared" ref="DL7:DT7" si="17">DL8</f>
        <v>189.2</v>
      </c>
      <c r="DM7" s="65">
        <f t="shared" si="17"/>
        <v>183.8</v>
      </c>
      <c r="DN7" s="65">
        <f t="shared" si="17"/>
        <v>161</v>
      </c>
      <c r="DO7" s="65">
        <f t="shared" si="17"/>
        <v>164.3</v>
      </c>
      <c r="DP7" s="65">
        <f t="shared" si="17"/>
        <v>230</v>
      </c>
      <c r="DQ7" s="65">
        <f t="shared" si="17"/>
        <v>244.3</v>
      </c>
      <c r="DR7" s="65">
        <f t="shared" si="17"/>
        <v>238.1</v>
      </c>
      <c r="DS7" s="65">
        <f t="shared" si="17"/>
        <v>261.8</v>
      </c>
      <c r="DT7" s="65">
        <f t="shared" si="17"/>
        <v>268.7</v>
      </c>
      <c r="DU7" s="62"/>
    </row>
    <row r="8" spans="1:125" s="67" customFormat="1">
      <c r="A8" s="50"/>
      <c r="B8" s="68">
        <v>2016</v>
      </c>
      <c r="C8" s="68">
        <v>222101</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46</v>
      </c>
      <c r="S8" s="70" t="s">
        <v>122</v>
      </c>
      <c r="T8" s="70" t="s">
        <v>123</v>
      </c>
      <c r="U8" s="71">
        <v>636</v>
      </c>
      <c r="V8" s="71">
        <v>42</v>
      </c>
      <c r="W8" s="71">
        <v>108</v>
      </c>
      <c r="X8" s="70" t="s">
        <v>124</v>
      </c>
      <c r="Y8" s="72">
        <v>252.5</v>
      </c>
      <c r="Z8" s="72">
        <v>217</v>
      </c>
      <c r="AA8" s="72">
        <v>256.2</v>
      </c>
      <c r="AB8" s="72">
        <v>144.80000000000001</v>
      </c>
      <c r="AC8" s="72">
        <v>197.6</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60.3</v>
      </c>
      <c r="BG8" s="72">
        <v>53.7</v>
      </c>
      <c r="BH8" s="72">
        <v>60.6</v>
      </c>
      <c r="BI8" s="72">
        <v>30.7</v>
      </c>
      <c r="BJ8" s="72">
        <v>48.8</v>
      </c>
      <c r="BK8" s="72">
        <v>51.9</v>
      </c>
      <c r="BL8" s="72">
        <v>59.2</v>
      </c>
      <c r="BM8" s="72">
        <v>64.5</v>
      </c>
      <c r="BN8" s="72">
        <v>60</v>
      </c>
      <c r="BO8" s="72">
        <v>52.8</v>
      </c>
      <c r="BP8" s="69">
        <v>45.2</v>
      </c>
      <c r="BQ8" s="73">
        <v>8164</v>
      </c>
      <c r="BR8" s="73">
        <v>6981</v>
      </c>
      <c r="BS8" s="73">
        <v>7949</v>
      </c>
      <c r="BT8" s="74">
        <v>3748</v>
      </c>
      <c r="BU8" s="74">
        <v>6196</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21996</v>
      </c>
      <c r="CN8" s="71">
        <v>4500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191.9</v>
      </c>
      <c r="DL8" s="72">
        <v>189.2</v>
      </c>
      <c r="DM8" s="72">
        <v>183.8</v>
      </c>
      <c r="DN8" s="72">
        <v>161</v>
      </c>
      <c r="DO8" s="72">
        <v>164.3</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おかもと　わたる</cp:lastModifiedBy>
  <cp:lastPrinted>2018-03-12T01:37:01Z</cp:lastPrinted>
  <dcterms:created xsi:type="dcterms:W3CDTF">2018-02-09T01:47:54Z</dcterms:created>
  <dcterms:modified xsi:type="dcterms:W3CDTF">2018-03-12T01:51:19Z</dcterms:modified>
  <cp:category/>
</cp:coreProperties>
</file>