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A141~1\APPDATA\LOCAL\TEMP\SOWDIR0\"/>
    </mc:Choice>
  </mc:AlternateContent>
  <workbookProtection workbookPassword="B319" lockStructure="1"/>
  <bookViews>
    <workbookView xWindow="0" yWindow="0" windowWidth="15360" windowHeight="826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I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<sst xmlns="http://schemas.openxmlformats.org/spreadsheetml/2006/main" count="235" uniqueCount="120">
  <si>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</si>
  <si>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</si>
  <si>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</si>
  <si>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</si>
  <si>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</si>
  <si>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</si>
  <si>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</si>
  <si>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</si>
  <si>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</si>
  <si>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</si>
  <si>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</si>
  <si>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</si>
  <si>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</si>
  <si>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</si>
  <si>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</si>
  <si>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</si>
  <si>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</si>
  <si>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</si>
  <si>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</si>
  <si>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</si>
  <si>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</si>
  <si>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</si>
  <si>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</si>
  <si>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</si>
  <si>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</si>
  <si>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</si>
  <si>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</si>
  <si>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</si>
  <si>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</si>
  <si>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</si>
  <si>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</si>
  <si>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</si>
  <si>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</si>
  <si>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</si>
  <si>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</si>
  <si>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</si>
  <si>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</si>
  <si>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</si>
  <si>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</si>
  <si>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</si>
  <si>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</si>
  <si>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</si>
  <si>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</si>
  <si>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</si>
  <si>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</si>
  <si>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</si>
  <si>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</si>
  <si>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</si>
  <si>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</si>
  <si>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</si>
  <si>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</si>
  <si>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</si>
  <si>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</si>
  <si>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</si>
  <si>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</si>
  <si>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</si>
  <si>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</si>
  <si>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</si>
  <si>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</si>
  <si>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</si>
  <si>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</si>
  <si>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</si>
  <si>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</si>
  <si>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</si>
  <si>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</si>
  <si>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</si>
  <si>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</si>
  <si>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</si>
  <si>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</si>
  <si>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</si>
  <si>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</si>
  <si>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</si>
  <si>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</si>
  <si>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</si>
  <si>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</si>
  <si>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</si>
  <si>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</si>
  <si>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</si>
  <si>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</si>
  <si>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</si>
  <si>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</si>
  <si>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</si>
  <si>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</si>
  <si>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</si>
  <si>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</si>
  <si>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</si>
  <si>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</si>
  <si>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</si>
  <si>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</si>
  <si>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</si>
  <si>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</si>
  <si>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</si>
  <si>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</si>
  <si>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</si>
  <si>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</si>
  <si>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</si>
  <si>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</si>
  <si>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</si>
  <si>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</si>
  <si>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</si>
  <si>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</si>
  <si>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</si>
  <si>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</si>
  <si>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</si>
  <si>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</si>
  <si>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大井上水道企業団</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</si>
  <si>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</si>
  <si>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</si>
  <si>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</si>
  <si>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</si>
  <si>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</si>
  <si>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</si>
  <si>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</si>
  <si>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</si>
  <si>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</si>
  <si>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</si>
  <si>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投資計画及び財政計画に基づき、計画的な事業運営に努めていく。
計画・結果の比較分析をおこない、差異分析についても把握していく必要があると考えている。
また、類似団体との比較も参考となることから、データの有効活用に努め、水道事業の健全化を図っていく予定である。</t>
    <rPh sb="0" eb="2">
      <t>トウシ</t>
    </rPh>
    <rPh sb="4" eb="5">
      <t>オヨ</t>
    </rPh>
    <rPh sb="6" eb="8">
      <t>ザイセイ</t>
    </rPh>
    <rPh sb="8" eb="10">
      <t>ケイカク</t>
    </rPh>
    <rPh sb="11" eb="12">
      <t>モト</t>
    </rPh>
    <rPh sb="15" eb="18">
      <t>ケイカクテキ</t>
    </rPh>
    <rPh sb="19" eb="21">
      <t>ジギョウ</t>
    </rPh>
    <rPh sb="21" eb="23">
      <t>ウンエイ</t>
    </rPh>
    <rPh sb="24" eb="25">
      <t>ツト</t>
    </rPh>
    <rPh sb="31" eb="33">
      <t>ケイカク</t>
    </rPh>
    <rPh sb="34" eb="36">
      <t>ケッカ</t>
    </rPh>
    <rPh sb="37" eb="39">
      <t>ヒカク</t>
    </rPh>
    <rPh sb="39" eb="41">
      <t>ブンセキ</t>
    </rPh>
    <rPh sb="47" eb="49">
      <t>サイ</t>
    </rPh>
    <rPh sb="49" eb="51">
      <t>ブンセキ</t>
    </rPh>
    <rPh sb="56" eb="58">
      <t>ハアク</t>
    </rPh>
    <rPh sb="62" eb="64">
      <t>ヒツヨウ</t>
    </rPh>
    <rPh sb="68" eb="69">
      <t>カンガ</t>
    </rPh>
    <rPh sb="78" eb="80">
      <t>ルイジ</t>
    </rPh>
    <rPh sb="80" eb="82">
      <t>ダンタイ</t>
    </rPh>
    <rPh sb="84" eb="86">
      <t>ヒカク</t>
    </rPh>
    <rPh sb="87" eb="89">
      <t>サンコウ</t>
    </rPh>
    <rPh sb="101" eb="103">
      <t>ユウコウ</t>
    </rPh>
    <rPh sb="103" eb="105">
      <t>カツヨウ</t>
    </rPh>
    <rPh sb="106" eb="107">
      <t>ツト</t>
    </rPh>
    <rPh sb="109" eb="111">
      <t>スイドウ</t>
    </rPh>
    <rPh sb="111" eb="113">
      <t>ジギョウ</t>
    </rPh>
    <rPh sb="114" eb="117">
      <t>ケンゼンカ</t>
    </rPh>
    <rPh sb="118" eb="119">
      <t>ハカ</t>
    </rPh>
    <rPh sb="123" eb="125">
      <t>ヨテイ</t>
    </rPh>
    <phoneticPr fontId="4"/>
  </si>
  <si>
    <t>｢経常収支比率」・「料金回収率」は100%を上回っているが、要因は給水収益の増加によるものではない。
給水人口は減少傾向であり、今後も給水収益は減少していくと想定していることから、経営状況は厳しくなると考えられる。
また、「給水原価」は類似団体と比較すると非常に低い単価となっているが、減価償却費等の増加及び有収水量の減少から上昇していくと思われる。</t>
    <rPh sb="30" eb="32">
      <t>ヨウイン</t>
    </rPh>
    <rPh sb="33" eb="35">
      <t>キュウスイ</t>
    </rPh>
    <rPh sb="35" eb="37">
      <t>シュウエキ</t>
    </rPh>
    <rPh sb="38" eb="40">
      <t>ゾウカ</t>
    </rPh>
    <rPh sb="51" eb="53">
      <t>キュウスイ</t>
    </rPh>
    <rPh sb="53" eb="55">
      <t>ジンコウ</t>
    </rPh>
    <rPh sb="56" eb="58">
      <t>ゲンショウ</t>
    </rPh>
    <rPh sb="58" eb="60">
      <t>ケイコウ</t>
    </rPh>
    <rPh sb="64" eb="66">
      <t>コンゴ</t>
    </rPh>
    <phoneticPr fontId="4"/>
  </si>
  <si>
    <t>その他</t>
    <rPh sb="2" eb="3">
      <t>タ</t>
    </rPh>
    <phoneticPr fontId="4"/>
  </si>
  <si>
    <t xml:space="preserve">配水池及び基幹管路である送水管の更新は進んでいるが、拡張時期に大量に布設した配水管の更新時期にきていることから、｢経年化率」が高くなってきている。今後は、アセットマネジメントに基づいた投資計画に沿って配水管の更新をおこない、「管路更新率」を高め、「経年化率」の抑制に努めていく計画である。なお、「有形固定資産減価償却率」のH27当該値は43.25が正しい値となる。                                                      </t>
    <rPh sb="92" eb="94">
      <t>トウシ</t>
    </rPh>
    <rPh sb="148" eb="150">
      <t>ユウケイ</t>
    </rPh>
    <rPh sb="150" eb="152">
      <t>コテイ</t>
    </rPh>
    <rPh sb="152" eb="154">
      <t>シサン</t>
    </rPh>
    <rPh sb="154" eb="156">
      <t>ゲンカ</t>
    </rPh>
    <rPh sb="156" eb="158">
      <t>ショウキャク</t>
    </rPh>
    <rPh sb="158" eb="159">
      <t>リツ</t>
    </rPh>
    <rPh sb="164" eb="166">
      <t>トウガイ</t>
    </rPh>
    <rPh sb="166" eb="167">
      <t>チ</t>
    </rPh>
    <rPh sb="174" eb="175">
      <t>タダ</t>
    </rPh>
    <rPh sb="177" eb="178">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</si>
</sst>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1.18</c:v>
                </c:pt>
                <c:pt idx="1">
                  <c:v>0.13</c:v>
                </c:pt>
                <c:pt idx="2">
                  <c:v>0.35</c:v>
                </c:pt>
                <c:pt idx="3">
                  <c:v>0.55000000000000004</c:v>
                </c:pt>
                <c:pt idx="4">
                  <c:v>0.51</c:v>
                </c:pt>
              </c:numCache>
            </c:numRef>
          </c:val>
        </c:ser>
        <c:dLbls>
          <c:showLegendKey val="0"/>
          <c:showVal val="0"/>
          <c:showCatName val="0"/>
          <c:showSerName val="0"/>
          <c:showPercent val="0"/>
          <c:showBubbleSize val="0"/>
        </c:dLbls>
        <c:gapWidth val="150"/>
        <c:axId val="245208440"/>
        <c:axId val="24520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45208440"/>
        <c:axId val="245209848"/>
      </c:lineChart>
      <c:dateAx>
        <c:axId val="245208440"/>
        <c:scaling>
          <c:orientation val="minMax"/>
        </c:scaling>
        <c:delete val="1"/>
        <c:axPos val="b"/>
        <c:numFmt formatCode="ge" sourceLinked="1"/>
        <c:majorTickMark val="none"/>
        <c:minorTickMark val="none"/>
        <c:tickLblPos val="none"/>
        <c:crossAx val="245209848"/>
        <c:crosses val="autoZero"/>
        <c:auto val="1"/>
        <c:lblOffset val="100"/>
        <c:baseTimeUnit val="years"/>
      </c:dateAx>
      <c:valAx>
        <c:axId val="24520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0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71.38</c:v>
                </c:pt>
                <c:pt idx="1">
                  <c:v>69.55</c:v>
                </c:pt>
                <c:pt idx="2">
                  <c:v>71.489999999999995</c:v>
                </c:pt>
                <c:pt idx="3">
                  <c:v>69.84</c:v>
                </c:pt>
                <c:pt idx="4">
                  <c:v>81.44</c:v>
                </c:pt>
              </c:numCache>
            </c:numRef>
          </c:val>
        </c:ser>
        <c:dLbls>
          <c:showLegendKey val="0"/>
          <c:showVal val="0"/>
          <c:showCatName val="0"/>
          <c:showSerName val="0"/>
          <c:showPercent val="0"/>
          <c:showBubbleSize val="0"/>
        </c:dLbls>
        <c:gapWidth val="150"/>
        <c:axId val="245663992"/>
        <c:axId val="2456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45663992"/>
        <c:axId val="245664384"/>
      </c:lineChart>
      <c:dateAx>
        <c:axId val="245663992"/>
        <c:scaling>
          <c:orientation val="minMax"/>
        </c:scaling>
        <c:delete val="1"/>
        <c:axPos val="b"/>
        <c:numFmt formatCode="ge" sourceLinked="1"/>
        <c:majorTickMark val="none"/>
        <c:minorTickMark val="none"/>
        <c:tickLblPos val="none"/>
        <c:crossAx val="245664384"/>
        <c:crosses val="autoZero"/>
        <c:auto val="1"/>
        <c:lblOffset val="100"/>
        <c:baseTimeUnit val="years"/>
      </c:dateAx>
      <c:valAx>
        <c:axId val="2456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6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79.150000000000006</c:v>
                </c:pt>
                <c:pt idx="1">
                  <c:v>80.75</c:v>
                </c:pt>
                <c:pt idx="2">
                  <c:v>78.569999999999993</c:v>
                </c:pt>
                <c:pt idx="3">
                  <c:v>79.55</c:v>
                </c:pt>
                <c:pt idx="4">
                  <c:v>80.39</c:v>
                </c:pt>
              </c:numCache>
            </c:numRef>
          </c:val>
        </c:ser>
        <c:dLbls>
          <c:showLegendKey val="0"/>
          <c:showVal val="0"/>
          <c:showCatName val="0"/>
          <c:showSerName val="0"/>
          <c:showPercent val="0"/>
          <c:showBubbleSize val="0"/>
        </c:dLbls>
        <c:gapWidth val="150"/>
        <c:axId val="245665560"/>
        <c:axId val="2456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45665560"/>
        <c:axId val="245665952"/>
      </c:lineChart>
      <c:dateAx>
        <c:axId val="245665560"/>
        <c:scaling>
          <c:orientation val="minMax"/>
        </c:scaling>
        <c:delete val="1"/>
        <c:axPos val="b"/>
        <c:numFmt formatCode="ge" sourceLinked="1"/>
        <c:majorTickMark val="none"/>
        <c:minorTickMark val="none"/>
        <c:tickLblPos val="none"/>
        <c:crossAx val="245665952"/>
        <c:crosses val="autoZero"/>
        <c:auto val="1"/>
        <c:lblOffset val="100"/>
        <c:baseTimeUnit val="years"/>
      </c:dateAx>
      <c:valAx>
        <c:axId val="2456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6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105.75</c:v>
                </c:pt>
                <c:pt idx="1">
                  <c:v>103.85</c:v>
                </c:pt>
                <c:pt idx="2">
                  <c:v>106.63</c:v>
                </c:pt>
                <c:pt idx="3">
                  <c:v>109</c:v>
                </c:pt>
                <c:pt idx="4">
                  <c:v>113.23</c:v>
                </c:pt>
              </c:numCache>
            </c:numRef>
          </c:val>
        </c:ser>
        <c:dLbls>
          <c:showLegendKey val="0"/>
          <c:showVal val="0"/>
          <c:showCatName val="0"/>
          <c:showSerName val="0"/>
          <c:showPercent val="0"/>
          <c:showBubbleSize val="0"/>
        </c:dLbls>
        <c:gapWidth val="150"/>
        <c:axId val="245271232"/>
        <c:axId val="2452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45271232"/>
        <c:axId val="245271616"/>
      </c:lineChart>
      <c:dateAx>
        <c:axId val="245271232"/>
        <c:scaling>
          <c:orientation val="minMax"/>
        </c:scaling>
        <c:delete val="1"/>
        <c:axPos val="b"/>
        <c:numFmt formatCode="ge" sourceLinked="1"/>
        <c:majorTickMark val="none"/>
        <c:minorTickMark val="none"/>
        <c:tickLblPos val="none"/>
        <c:crossAx val="245271616"/>
        <c:crosses val="autoZero"/>
        <c:auto val="1"/>
        <c:lblOffset val="100"/>
        <c:baseTimeUnit val="years"/>
      </c:dateAx>
      <c:valAx>
        <c:axId val="24527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2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39.58</c:v>
                </c:pt>
                <c:pt idx="1">
                  <c:v>40.79</c:v>
                </c:pt>
                <c:pt idx="2">
                  <c:v>41.93</c:v>
                </c:pt>
                <c:pt idx="3" formatCode="#,##0.00;&quot;△&quot;#,##0.00">
                  <c:v>0</c:v>
                </c:pt>
                <c:pt idx="4">
                  <c:v>44.76</c:v>
                </c:pt>
              </c:numCache>
            </c:numRef>
          </c:val>
        </c:ser>
        <c:dLbls>
          <c:showLegendKey val="0"/>
          <c:showVal val="0"/>
          <c:showCatName val="0"/>
          <c:showSerName val="0"/>
          <c:showPercent val="0"/>
          <c:showBubbleSize val="0"/>
        </c:dLbls>
        <c:gapWidth val="150"/>
        <c:axId val="245316696"/>
        <c:axId val="24532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45316696"/>
        <c:axId val="245321176"/>
      </c:lineChart>
      <c:dateAx>
        <c:axId val="245316696"/>
        <c:scaling>
          <c:orientation val="minMax"/>
        </c:scaling>
        <c:delete val="1"/>
        <c:axPos val="b"/>
        <c:numFmt formatCode="ge" sourceLinked="1"/>
        <c:majorTickMark val="none"/>
        <c:minorTickMark val="none"/>
        <c:tickLblPos val="none"/>
        <c:crossAx val="245321176"/>
        <c:crosses val="autoZero"/>
        <c:auto val="1"/>
        <c:lblOffset val="100"/>
        <c:baseTimeUnit val="years"/>
      </c:dateAx>
      <c:valAx>
        <c:axId val="24532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1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4.2</c:v>
                </c:pt>
                <c:pt idx="1">
                  <c:v>12.07</c:v>
                </c:pt>
                <c:pt idx="2">
                  <c:v>11.64</c:v>
                </c:pt>
                <c:pt idx="3">
                  <c:v>11.9</c:v>
                </c:pt>
                <c:pt idx="4">
                  <c:v>11.44</c:v>
                </c:pt>
              </c:numCache>
            </c:numRef>
          </c:val>
        </c:ser>
        <c:dLbls>
          <c:showLegendKey val="0"/>
          <c:showVal val="0"/>
          <c:showCatName val="0"/>
          <c:showSerName val="0"/>
          <c:showPercent val="0"/>
          <c:showBubbleSize val="0"/>
        </c:dLbls>
        <c:gapWidth val="150"/>
        <c:axId val="245288920"/>
        <c:axId val="2453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45288920"/>
        <c:axId val="245383168"/>
      </c:lineChart>
      <c:dateAx>
        <c:axId val="245288920"/>
        <c:scaling>
          <c:orientation val="minMax"/>
        </c:scaling>
        <c:delete val="1"/>
        <c:axPos val="b"/>
        <c:numFmt formatCode="ge" sourceLinked="1"/>
        <c:majorTickMark val="none"/>
        <c:minorTickMark val="none"/>
        <c:tickLblPos val="none"/>
        <c:crossAx val="245383168"/>
        <c:crosses val="autoZero"/>
        <c:auto val="1"/>
        <c:lblOffset val="100"/>
        <c:baseTimeUnit val="years"/>
      </c:dateAx>
      <c:valAx>
        <c:axId val="2453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8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5384944"/>
        <c:axId val="24538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45384944"/>
        <c:axId val="245385336"/>
      </c:lineChart>
      <c:dateAx>
        <c:axId val="245384944"/>
        <c:scaling>
          <c:orientation val="minMax"/>
        </c:scaling>
        <c:delete val="1"/>
        <c:axPos val="b"/>
        <c:numFmt formatCode="ge" sourceLinked="1"/>
        <c:majorTickMark val="none"/>
        <c:minorTickMark val="none"/>
        <c:tickLblPos val="none"/>
        <c:crossAx val="245385336"/>
        <c:crosses val="autoZero"/>
        <c:auto val="1"/>
        <c:lblOffset val="100"/>
        <c:baseTimeUnit val="years"/>
      </c:dateAx>
      <c:valAx>
        <c:axId val="245385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38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5845.45</c:v>
                </c:pt>
                <c:pt idx="1">
                  <c:v>1057.1600000000001</c:v>
                </c:pt>
                <c:pt idx="2">
                  <c:v>1919.25</c:v>
                </c:pt>
                <c:pt idx="3">
                  <c:v>940.57</c:v>
                </c:pt>
                <c:pt idx="4">
                  <c:v>1304.78</c:v>
                </c:pt>
              </c:numCache>
            </c:numRef>
          </c:val>
        </c:ser>
        <c:dLbls>
          <c:showLegendKey val="0"/>
          <c:showVal val="0"/>
          <c:showCatName val="0"/>
          <c:showSerName val="0"/>
          <c:showPercent val="0"/>
          <c:showBubbleSize val="0"/>
        </c:dLbls>
        <c:gapWidth val="150"/>
        <c:axId val="245386512"/>
        <c:axId val="24538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45386512"/>
        <c:axId val="245386904"/>
      </c:lineChart>
      <c:dateAx>
        <c:axId val="245386512"/>
        <c:scaling>
          <c:orientation val="minMax"/>
        </c:scaling>
        <c:delete val="1"/>
        <c:axPos val="b"/>
        <c:numFmt formatCode="ge" sourceLinked="1"/>
        <c:majorTickMark val="none"/>
        <c:minorTickMark val="none"/>
        <c:tickLblPos val="none"/>
        <c:crossAx val="245386904"/>
        <c:crosses val="autoZero"/>
        <c:auto val="1"/>
        <c:lblOffset val="100"/>
        <c:baseTimeUnit val="years"/>
      </c:dateAx>
      <c:valAx>
        <c:axId val="245386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38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142.4</c:v>
                </c:pt>
                <c:pt idx="1">
                  <c:v>135.88</c:v>
                </c:pt>
                <c:pt idx="2">
                  <c:v>128.1</c:v>
                </c:pt>
                <c:pt idx="3">
                  <c:v>121.67</c:v>
                </c:pt>
                <c:pt idx="4">
                  <c:v>113.53</c:v>
                </c:pt>
              </c:numCache>
            </c:numRef>
          </c:val>
        </c:ser>
        <c:dLbls>
          <c:showLegendKey val="0"/>
          <c:showVal val="0"/>
          <c:showCatName val="0"/>
          <c:showSerName val="0"/>
          <c:showPercent val="0"/>
          <c:showBubbleSize val="0"/>
        </c:dLbls>
        <c:gapWidth val="150"/>
        <c:axId val="245566968"/>
        <c:axId val="2455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45566968"/>
        <c:axId val="245567360"/>
      </c:lineChart>
      <c:dateAx>
        <c:axId val="245566968"/>
        <c:scaling>
          <c:orientation val="minMax"/>
        </c:scaling>
        <c:delete val="1"/>
        <c:axPos val="b"/>
        <c:numFmt formatCode="ge" sourceLinked="1"/>
        <c:majorTickMark val="none"/>
        <c:minorTickMark val="none"/>
        <c:tickLblPos val="none"/>
        <c:crossAx val="245567360"/>
        <c:crosses val="autoZero"/>
        <c:auto val="1"/>
        <c:lblOffset val="100"/>
        <c:baseTimeUnit val="years"/>
      </c:dateAx>
      <c:valAx>
        <c:axId val="24556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56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105.06</c:v>
                </c:pt>
                <c:pt idx="1">
                  <c:v>103.16</c:v>
                </c:pt>
                <c:pt idx="2">
                  <c:v>106.25</c:v>
                </c:pt>
                <c:pt idx="3">
                  <c:v>108.76</c:v>
                </c:pt>
                <c:pt idx="4">
                  <c:v>113.33</c:v>
                </c:pt>
              </c:numCache>
            </c:numRef>
          </c:val>
        </c:ser>
        <c:dLbls>
          <c:showLegendKey val="0"/>
          <c:showVal val="0"/>
          <c:showCatName val="0"/>
          <c:showSerName val="0"/>
          <c:showPercent val="0"/>
          <c:showBubbleSize val="0"/>
        </c:dLbls>
        <c:gapWidth val="150"/>
        <c:axId val="245568536"/>
        <c:axId val="2455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45568536"/>
        <c:axId val="245568928"/>
      </c:lineChart>
      <c:dateAx>
        <c:axId val="245568536"/>
        <c:scaling>
          <c:orientation val="minMax"/>
        </c:scaling>
        <c:delete val="1"/>
        <c:axPos val="b"/>
        <c:numFmt formatCode="ge" sourceLinked="1"/>
        <c:majorTickMark val="none"/>
        <c:minorTickMark val="none"/>
        <c:tickLblPos val="none"/>
        <c:crossAx val="245568928"/>
        <c:crosses val="autoZero"/>
        <c:auto val="1"/>
        <c:lblOffset val="100"/>
        <c:baseTimeUnit val="years"/>
      </c:dateAx>
      <c:valAx>
        <c:axId val="2455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6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108.46</c:v>
                </c:pt>
                <c:pt idx="1">
                  <c:v>110.52</c:v>
                </c:pt>
                <c:pt idx="2">
                  <c:v>107.58</c:v>
                </c:pt>
                <c:pt idx="3">
                  <c:v>104.96</c:v>
                </c:pt>
                <c:pt idx="4">
                  <c:v>100.69</c:v>
                </c:pt>
              </c:numCache>
            </c:numRef>
          </c:val>
        </c:ser>
        <c:dLbls>
          <c:showLegendKey val="0"/>
          <c:showVal val="0"/>
          <c:showCatName val="0"/>
          <c:showSerName val="0"/>
          <c:showPercent val="0"/>
          <c:showBubbleSize val="0"/>
        </c:dLbls>
        <c:gapWidth val="150"/>
        <c:axId val="245570104"/>
        <c:axId val="2455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45570104"/>
        <c:axId val="245570496"/>
      </c:lineChart>
      <c:dateAx>
        <c:axId val="245570104"/>
        <c:scaling>
          <c:orientation val="minMax"/>
        </c:scaling>
        <c:delete val="1"/>
        <c:axPos val="b"/>
        <c:numFmt formatCode="ge" sourceLinked="1"/>
        <c:majorTickMark val="none"/>
        <c:minorTickMark val="none"/>
        <c:tickLblPos val="none"/>
        <c:crossAx val="245570496"/>
        <c:crosses val="autoZero"/>
        <c:auto val="1"/>
        <c:lblOffset val="100"/>
        <c:baseTimeUnit val="years"/>
      </c:dateAx>
      <c:valAx>
        <c:axId val="2455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7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36" zoomScale="85" zoomScaleNormal="85"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大井上水道企業団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118</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87.8</v>
      </c>
      <c r="J10" s="68"/>
      <c r="K10" s="68"/>
      <c r="L10" s="68"/>
      <c r="M10" s="68"/>
      <c r="N10" s="68"/>
      <c r="O10" s="69"/>
      <c r="P10" s="70">
        <f>データ!$P$6</f>
        <v>93.01</v>
      </c>
      <c r="Q10" s="70"/>
      <c r="R10" s="70"/>
      <c r="S10" s="70"/>
      <c r="T10" s="70"/>
      <c r="U10" s="70"/>
      <c r="V10" s="70"/>
      <c r="W10" s="71">
        <f>データ!$Q$6</f>
        <v>2248</v>
      </c>
      <c r="X10" s="71"/>
      <c r="Y10" s="71"/>
      <c r="Z10" s="71"/>
      <c r="AA10" s="71"/>
      <c r="AB10" s="71"/>
      <c r="AC10" s="71"/>
      <c r="AD10" s="2"/>
      <c r="AE10" s="2"/>
      <c r="AF10" s="2"/>
      <c r="AG10" s="2"/>
      <c r="AH10" s="5"/>
      <c r="AI10" s="5"/>
      <c r="AJ10" s="5"/>
      <c r="AK10" s="5"/>
      <c r="AL10" s="71">
        <f>データ!$U$6</f>
        <v>20207</v>
      </c>
      <c r="AM10" s="71"/>
      <c r="AN10" s="71"/>
      <c r="AO10" s="71"/>
      <c r="AP10" s="71"/>
      <c r="AQ10" s="71"/>
      <c r="AR10" s="71"/>
      <c r="AS10" s="71"/>
      <c r="AT10" s="67">
        <f>データ!$V$6</f>
        <v>32.42</v>
      </c>
      <c r="AU10" s="68"/>
      <c r="AV10" s="68"/>
      <c r="AW10" s="68"/>
      <c r="AX10" s="68"/>
      <c r="AY10" s="68"/>
      <c r="AZ10" s="68"/>
      <c r="BA10" s="68"/>
      <c r="BB10" s="70">
        <f>データ!$W$6</f>
        <v>623.29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228109</v>
      </c>
      <c r="D6" s="34">
        <f t="shared" si="3"/>
        <v>46</v>
      </c>
      <c r="E6" s="34">
        <f t="shared" si="3"/>
        <v>1</v>
      </c>
      <c r="F6" s="34">
        <f t="shared" si="3"/>
        <v>0</v>
      </c>
      <c r="G6" s="34">
        <f t="shared" si="3"/>
        <v>1</v>
      </c>
      <c r="H6" s="34" t="str">
        <f t="shared" si="3"/>
        <v>静岡県　大井上水道企業団</v>
      </c>
      <c r="I6" s="34" t="str">
        <f t="shared" si="3"/>
        <v>法適用</v>
      </c>
      <c r="J6" s="34" t="str">
        <f t="shared" si="3"/>
        <v>水道事業</v>
      </c>
      <c r="K6" s="34" t="str">
        <f t="shared" si="3"/>
        <v>末端給水事業</v>
      </c>
      <c r="L6" s="34" t="str">
        <f t="shared" si="3"/>
        <v>A6</v>
      </c>
      <c r="M6" s="34">
        <f t="shared" si="3"/>
        <v>0</v>
      </c>
      <c r="N6" s="35" t="str">
        <f t="shared" si="3"/>
        <v>-</v>
      </c>
      <c r="O6" s="35">
        <f t="shared" si="3"/>
        <v>87.8</v>
      </c>
      <c r="P6" s="35">
        <f t="shared" si="3"/>
        <v>93.01</v>
      </c>
      <c r="Q6" s="35">
        <f t="shared" si="3"/>
        <v>2248</v>
      </c>
      <c r="R6" s="35" t="str">
        <f t="shared" si="3"/>
        <v>-</v>
      </c>
      <c r="S6" s="35" t="str">
        <f t="shared" si="3"/>
        <v>-</v>
      </c>
      <c r="T6" s="35" t="str">
        <f t="shared" si="3"/>
        <v>-</v>
      </c>
      <c r="U6" s="35">
        <f t="shared" si="3"/>
        <v>20207</v>
      </c>
      <c r="V6" s="35">
        <f t="shared" si="3"/>
        <v>32.42</v>
      </c>
      <c r="W6" s="35">
        <f t="shared" si="3"/>
        <v>623.29</v>
      </c>
      <c r="X6" s="36">
        <f>IF(X7="",NA(),X7)</f>
        <v>105.75</v>
      </c>
      <c r="Y6" s="36">
        <f t="shared" ref="Y6:AG6" si="4">IF(Y7="",NA(),Y7)</f>
        <v>103.85</v>
      </c>
      <c r="Z6" s="36">
        <f t="shared" si="4"/>
        <v>106.63</v>
      </c>
      <c r="AA6" s="36">
        <f t="shared" si="4"/>
        <v>109</v>
      </c>
      <c r="AB6" s="36">
        <f t="shared" si="4"/>
        <v>113.23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5845.45</v>
      </c>
      <c r="AU6" s="36">
        <f t="shared" ref="AU6:BC6" si="6">IF(AU7="",NA(),AU7)</f>
        <v>1057.1600000000001</v>
      </c>
      <c r="AV6" s="36">
        <f t="shared" si="6"/>
        <v>1919.25</v>
      </c>
      <c r="AW6" s="36">
        <f t="shared" si="6"/>
        <v>940.57</v>
      </c>
      <c r="AX6" s="36">
        <f t="shared" si="6"/>
        <v>1304.78</v>
      </c>
      <c r="AY6" s="36">
        <f t="shared" si="6"/>
        <v>915.5</v>
      </c>
      <c r="AZ6" s="36">
        <f t="shared" si="6"/>
        <v>963.24</v>
      </c>
      <c r="BA6" s="36">
        <f t="shared" si="6"/>
        <v>381.53</v>
      </c>
      <c r="BB6" s="36">
        <f t="shared" si="6"/>
        <v>391.54</v>
      </c>
      <c r="BC6" s="36">
        <f t="shared" si="6"/>
        <v>384.34</v>
      </c>
      <c r="BD6" s="35" t="str">
        <f>IF(BD7="","",IF(BD7="-","【-】","【"&amp;SUBSTITUTE(TEXT(BD7,"#,##0.00"),"-","△")&amp;"】"))</f>
        <v>【262.87】</v>
      </c>
      <c r="BE6" s="36">
        <f>IF(BE7="",NA(),BE7)</f>
        <v>142.4</v>
      </c>
      <c r="BF6" s="36">
        <f t="shared" ref="BF6:BN6" si="7">IF(BF7="",NA(),BF7)</f>
        <v>135.88</v>
      </c>
      <c r="BG6" s="36">
        <f t="shared" si="7"/>
        <v>128.1</v>
      </c>
      <c r="BH6" s="36">
        <f t="shared" si="7"/>
        <v>121.67</v>
      </c>
      <c r="BI6" s="36">
        <f t="shared" si="7"/>
        <v>113.53</v>
      </c>
      <c r="BJ6" s="36">
        <f t="shared" si="7"/>
        <v>404.78</v>
      </c>
      <c r="BK6" s="36">
        <f t="shared" si="7"/>
        <v>400.38</v>
      </c>
      <c r="BL6" s="36">
        <f t="shared" si="7"/>
        <v>393.27</v>
      </c>
      <c r="BM6" s="36">
        <f t="shared" si="7"/>
        <v>386.97</v>
      </c>
      <c r="BN6" s="36">
        <f t="shared" si="7"/>
        <v>380.58</v>
      </c>
      <c r="BO6" s="35" t="str">
        <f>IF(BO7="","",IF(BO7="-","【-】","【"&amp;SUBSTITUTE(TEXT(BO7,"#,##0.00"),"-","△")&amp;"】"))</f>
        <v>【270.87】</v>
      </c>
      <c r="BP6" s="36">
        <f>IF(BP7="",NA(),BP7)</f>
        <v>105.06</v>
      </c>
      <c r="BQ6" s="36">
        <f t="shared" ref="BQ6:BY6" si="8">IF(BQ7="",NA(),BQ7)</f>
        <v>103.16</v>
      </c>
      <c r="BR6" s="36">
        <f t="shared" si="8"/>
        <v>106.25</v>
      </c>
      <c r="BS6" s="36">
        <f t="shared" si="8"/>
        <v>108.76</v>
      </c>
      <c r="BT6" s="36">
        <f t="shared" si="8"/>
        <v>113.33</v>
      </c>
      <c r="BU6" s="36">
        <f t="shared" si="8"/>
        <v>98.07</v>
      </c>
      <c r="BV6" s="36">
        <f t="shared" si="8"/>
        <v>96.56</v>
      </c>
      <c r="BW6" s="36">
        <f t="shared" si="8"/>
        <v>100.47</v>
      </c>
      <c r="BX6" s="36">
        <f t="shared" si="8"/>
        <v>101.72</v>
      </c>
      <c r="BY6" s="36">
        <f t="shared" si="8"/>
        <v>102.38</v>
      </c>
      <c r="BZ6" s="35" t="str">
        <f>IF(BZ7="","",IF(BZ7="-","【-】","【"&amp;SUBSTITUTE(TEXT(BZ7,"#,##0.00"),"-","△")&amp;"】"))</f>
        <v>【105.59】</v>
      </c>
      <c r="CA6" s="36">
        <f>IF(CA7="",NA(),CA7)</f>
        <v>108.46</v>
      </c>
      <c r="CB6" s="36">
        <f t="shared" ref="CB6:CJ6" si="9">IF(CB7="",NA(),CB7)</f>
        <v>110.52</v>
      </c>
      <c r="CC6" s="36">
        <f t="shared" si="9"/>
        <v>107.58</v>
      </c>
      <c r="CD6" s="36">
        <f t="shared" si="9"/>
        <v>104.96</v>
      </c>
      <c r="CE6" s="36">
        <f t="shared" si="9"/>
        <v>100.69</v>
      </c>
      <c r="CF6" s="36">
        <f t="shared" si="9"/>
        <v>172.26</v>
      </c>
      <c r="CG6" s="36">
        <f t="shared" si="9"/>
        <v>177.14</v>
      </c>
      <c r="CH6" s="36">
        <f t="shared" si="9"/>
        <v>169.82</v>
      </c>
      <c r="CI6" s="36">
        <f t="shared" si="9"/>
        <v>168.2</v>
      </c>
      <c r="CJ6" s="36">
        <f t="shared" si="9"/>
        <v>168.67</v>
      </c>
      <c r="CK6" s="35" t="str">
        <f>IF(CK7="","",IF(CK7="-","【-】","【"&amp;SUBSTITUTE(TEXT(CK7,"#,##0.00"),"-","△")&amp;"】"))</f>
        <v>【163.27】</v>
      </c>
      <c r="CL6" s="36">
        <f>IF(CL7="",NA(),CL7)</f>
        <v>71.38</v>
      </c>
      <c r="CM6" s="36">
        <f t="shared" ref="CM6:CU6" si="10">IF(CM7="",NA(),CM7)</f>
        <v>69.55</v>
      </c>
      <c r="CN6" s="36">
        <f t="shared" si="10"/>
        <v>71.489999999999995</v>
      </c>
      <c r="CO6" s="36">
        <f t="shared" si="10"/>
        <v>69.84</v>
      </c>
      <c r="CP6" s="36">
        <f t="shared" si="10"/>
        <v>81.44</v>
      </c>
      <c r="CQ6" s="36">
        <f t="shared" si="10"/>
        <v>55.68</v>
      </c>
      <c r="CR6" s="36">
        <f t="shared" si="10"/>
        <v>55.64</v>
      </c>
      <c r="CS6" s="36">
        <f t="shared" si="10"/>
        <v>55.13</v>
      </c>
      <c r="CT6" s="36">
        <f t="shared" si="10"/>
        <v>54.77</v>
      </c>
      <c r="CU6" s="36">
        <f t="shared" si="10"/>
        <v>54.92</v>
      </c>
      <c r="CV6" s="35" t="str">
        <f>IF(CV7="","",IF(CV7="-","【-】","【"&amp;SUBSTITUTE(TEXT(CV7,"#,##0.00"),"-","△")&amp;"】"))</f>
        <v>【59.94】</v>
      </c>
      <c r="CW6" s="36">
        <f>IF(CW7="",NA(),CW7)</f>
        <v>79.150000000000006</v>
      </c>
      <c r="CX6" s="36">
        <f t="shared" ref="CX6:DF6" si="11">IF(CX7="",NA(),CX7)</f>
        <v>80.75</v>
      </c>
      <c r="CY6" s="36">
        <f t="shared" si="11"/>
        <v>78.569999999999993</v>
      </c>
      <c r="CZ6" s="36">
        <f t="shared" si="11"/>
        <v>79.55</v>
      </c>
      <c r="DA6" s="36">
        <f t="shared" si="11"/>
        <v>80.39</v>
      </c>
      <c r="DB6" s="36">
        <f t="shared" si="11"/>
        <v>83.18</v>
      </c>
      <c r="DC6" s="36">
        <f t="shared" si="11"/>
        <v>83.09</v>
      </c>
      <c r="DD6" s="36">
        <f t="shared" si="11"/>
        <v>83</v>
      </c>
      <c r="DE6" s="36">
        <f t="shared" si="11"/>
        <v>82.89</v>
      </c>
      <c r="DF6" s="36">
        <f t="shared" si="11"/>
        <v>82.66</v>
      </c>
      <c r="DG6" s="35" t="str">
        <f>IF(DG7="","",IF(DG7="-","【-】","【"&amp;SUBSTITUTE(TEXT(DG7,"#,##0.00"),"-","△")&amp;"】"))</f>
        <v>【90.22】</v>
      </c>
      <c r="DH6" s="36">
        <f>IF(DH7="",NA(),DH7)</f>
        <v>39.58</v>
      </c>
      <c r="DI6" s="36">
        <f t="shared" ref="DI6:DQ6" si="12">IF(DI7="",NA(),DI7)</f>
        <v>40.79</v>
      </c>
      <c r="DJ6" s="36">
        <f t="shared" si="12"/>
        <v>41.93</v>
      </c>
      <c r="DK6" s="35">
        <f t="shared" si="12"/>
        <v>0</v>
      </c>
      <c r="DL6" s="36">
        <f t="shared" si="12"/>
        <v>44.76</v>
      </c>
      <c r="DM6" s="36">
        <f t="shared" si="12"/>
        <v>38.07</v>
      </c>
      <c r="DN6" s="36">
        <f t="shared" si="12"/>
        <v>39.06</v>
      </c>
      <c r="DO6" s="36">
        <f t="shared" si="12"/>
        <v>46.66</v>
      </c>
      <c r="DP6" s="36">
        <f t="shared" si="12"/>
        <v>47.46</v>
      </c>
      <c r="DQ6" s="36">
        <f t="shared" si="12"/>
        <v>48.49</v>
      </c>
      <c r="DR6" s="35" t="str">
        <f>IF(DR7="","",IF(DR7="-","【-】","【"&amp;SUBSTITUTE(TEXT(DR7,"#,##0.00"),"-","△")&amp;"】"))</f>
        <v>【47.91】</v>
      </c>
      <c r="DS6" s="36">
        <f>IF(DS7="",NA(),DS7)</f>
        <v>4.2</v>
      </c>
      <c r="DT6" s="36">
        <f t="shared" ref="DT6:EB6" si="13">IF(DT7="",NA(),DT7)</f>
        <v>12.07</v>
      </c>
      <c r="DU6" s="36">
        <f t="shared" si="13"/>
        <v>11.64</v>
      </c>
      <c r="DV6" s="36">
        <f t="shared" si="13"/>
        <v>11.9</v>
      </c>
      <c r="DW6" s="36">
        <f t="shared" si="13"/>
        <v>11.44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1.18</v>
      </c>
      <c r="EE6" s="36">
        <f t="shared" ref="EE6:EM6" si="14">IF(EE7="",NA(),EE7)</f>
        <v>0.13</v>
      </c>
      <c r="EF6" s="36">
        <f t="shared" si="14"/>
        <v>0.35</v>
      </c>
      <c r="EG6" s="36">
        <f t="shared" si="14"/>
        <v>0.55000000000000004</v>
      </c>
      <c r="EH6" s="36">
        <f t="shared" si="14"/>
        <v>0.51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228109</v>
      </c>
      <c r="D7" s="38">
        <v>46</v>
      </c>
      <c r="E7" s="38">
        <v>1</v>
      </c>
      <c r="F7" s="38">
        <v>0</v>
      </c>
      <c r="G7" s="38">
        <v>1</v>
      </c>
      <c r="H7" s="38" t="s">
        <v>105</v>
      </c>
      <c r="I7" s="38" t="s">
        <v>106</v>
      </c>
      <c r="J7" s="38" t="s">
        <v>107</v>
      </c>
      <c r="K7" s="38" t="s">
        <v>108</v>
      </c>
      <c r="L7" s="38" t="s">
        <v>109</v>
      </c>
      <c r="M7" s="38"/>
      <c r="N7" s="39" t="s">
        <v>110</v>
      </c>
      <c r="O7" s="39">
        <v>87.8</v>
      </c>
      <c r="P7" s="39">
        <v>93.01</v>
      </c>
      <c r="Q7" s="39">
        <v>2248</v>
      </c>
      <c r="R7" s="39" t="s">
        <v>110</v>
      </c>
      <c r="S7" s="39" t="s">
        <v>110</v>
      </c>
      <c r="T7" s="39" t="s">
        <v>110</v>
      </c>
      <c r="U7" s="39">
        <v>20207</v>
      </c>
      <c r="V7" s="39">
        <v>32.42</v>
      </c>
      <c r="W7" s="39">
        <v>623.29</v>
      </c>
      <c r="X7" s="39">
        <v>105.75</v>
      </c>
      <c r="Y7" s="39">
        <v>103.85</v>
      </c>
      <c r="Z7" s="39">
        <v>106.63</v>
      </c>
      <c r="AA7" s="39">
        <v>109</v>
      </c>
      <c r="AB7" s="39">
        <v>113.23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5845.45</v>
      </c>
      <c r="AU7" s="39">
        <v>1057.1600000000001</v>
      </c>
      <c r="AV7" s="39">
        <v>1919.25</v>
      </c>
      <c r="AW7" s="39">
        <v>940.57</v>
      </c>
      <c r="AX7" s="39">
        <v>1304.78</v>
      </c>
      <c r="AY7" s="39">
        <v>915.5</v>
      </c>
      <c r="AZ7" s="39">
        <v>963.24</v>
      </c>
      <c r="BA7" s="39">
        <v>381.53</v>
      </c>
      <c r="BB7" s="39">
        <v>391.54</v>
      </c>
      <c r="BC7" s="39">
        <v>384.34</v>
      </c>
      <c r="BD7" s="39">
        <v>262.87</v>
      </c>
      <c r="BE7" s="39">
        <v>142.4</v>
      </c>
      <c r="BF7" s="39">
        <v>135.88</v>
      </c>
      <c r="BG7" s="39">
        <v>128.1</v>
      </c>
      <c r="BH7" s="39">
        <v>121.67</v>
      </c>
      <c r="BI7" s="39">
        <v>113.53</v>
      </c>
      <c r="BJ7" s="39">
        <v>404.78</v>
      </c>
      <c r="BK7" s="39">
        <v>400.38</v>
      </c>
      <c r="BL7" s="39">
        <v>393.27</v>
      </c>
      <c r="BM7" s="39">
        <v>386.97</v>
      </c>
      <c r="BN7" s="39">
        <v>380.58</v>
      </c>
      <c r="BO7" s="39">
        <v>270.87</v>
      </c>
      <c r="BP7" s="39">
        <v>105.06</v>
      </c>
      <c r="BQ7" s="39">
        <v>103.16</v>
      </c>
      <c r="BR7" s="39">
        <v>106.25</v>
      </c>
      <c r="BS7" s="39">
        <v>108.76</v>
      </c>
      <c r="BT7" s="39">
        <v>113.33</v>
      </c>
      <c r="BU7" s="39">
        <v>98.07</v>
      </c>
      <c r="BV7" s="39">
        <v>96.56</v>
      </c>
      <c r="BW7" s="39">
        <v>100.47</v>
      </c>
      <c r="BX7" s="39">
        <v>101.72</v>
      </c>
      <c r="BY7" s="39">
        <v>102.38</v>
      </c>
      <c r="BZ7" s="39">
        <v>105.59</v>
      </c>
      <c r="CA7" s="39">
        <v>108.46</v>
      </c>
      <c r="CB7" s="39">
        <v>110.52</v>
      </c>
      <c r="CC7" s="39">
        <v>107.58</v>
      </c>
      <c r="CD7" s="39">
        <v>104.96</v>
      </c>
      <c r="CE7" s="39">
        <v>100.69</v>
      </c>
      <c r="CF7" s="39">
        <v>172.26</v>
      </c>
      <c r="CG7" s="39">
        <v>177.14</v>
      </c>
      <c r="CH7" s="39">
        <v>169.82</v>
      </c>
      <c r="CI7" s="39">
        <v>168.2</v>
      </c>
      <c r="CJ7" s="39">
        <v>168.67</v>
      </c>
      <c r="CK7" s="39">
        <v>163.27000000000001</v>
      </c>
      <c r="CL7" s="39">
        <v>71.38</v>
      </c>
      <c r="CM7" s="39">
        <v>69.55</v>
      </c>
      <c r="CN7" s="39">
        <v>71.489999999999995</v>
      </c>
      <c r="CO7" s="39">
        <v>69.84</v>
      </c>
      <c r="CP7" s="39">
        <v>81.44</v>
      </c>
      <c r="CQ7" s="39">
        <v>55.68</v>
      </c>
      <c r="CR7" s="39">
        <v>55.64</v>
      </c>
      <c r="CS7" s="39">
        <v>55.13</v>
      </c>
      <c r="CT7" s="39">
        <v>54.77</v>
      </c>
      <c r="CU7" s="39">
        <v>54.92</v>
      </c>
      <c r="CV7" s="39">
        <v>59.94</v>
      </c>
      <c r="CW7" s="39">
        <v>79.150000000000006</v>
      </c>
      <c r="CX7" s="39">
        <v>80.75</v>
      </c>
      <c r="CY7" s="39">
        <v>78.569999999999993</v>
      </c>
      <c r="CZ7" s="39">
        <v>79.55</v>
      </c>
      <c r="DA7" s="39">
        <v>80.39</v>
      </c>
      <c r="DB7" s="39">
        <v>83.18</v>
      </c>
      <c r="DC7" s="39">
        <v>83.09</v>
      </c>
      <c r="DD7" s="39">
        <v>83</v>
      </c>
      <c r="DE7" s="39">
        <v>82.89</v>
      </c>
      <c r="DF7" s="39">
        <v>82.66</v>
      </c>
      <c r="DG7" s="39">
        <v>90.22</v>
      </c>
      <c r="DH7" s="39">
        <v>39.58</v>
      </c>
      <c r="DI7" s="39">
        <v>40.79</v>
      </c>
      <c r="DJ7" s="39">
        <v>41.93</v>
      </c>
      <c r="DK7" s="39">
        <v>0</v>
      </c>
      <c r="DL7" s="39">
        <v>44.76</v>
      </c>
      <c r="DM7" s="39">
        <v>38.07</v>
      </c>
      <c r="DN7" s="39">
        <v>39.06</v>
      </c>
      <c r="DO7" s="39">
        <v>46.66</v>
      </c>
      <c r="DP7" s="39">
        <v>47.46</v>
      </c>
      <c r="DQ7" s="39">
        <v>48.49</v>
      </c>
      <c r="DR7" s="39">
        <v>47.91</v>
      </c>
      <c r="DS7" s="39">
        <v>4.2</v>
      </c>
      <c r="DT7" s="39">
        <v>12.07</v>
      </c>
      <c r="DU7" s="39">
        <v>11.64</v>
      </c>
      <c r="DV7" s="39">
        <v>11.9</v>
      </c>
      <c r="DW7" s="39">
        <v>11.44</v>
      </c>
      <c r="DX7" s="39">
        <v>7.73</v>
      </c>
      <c r="DY7" s="39">
        <v>8.8699999999999992</v>
      </c>
      <c r="DZ7" s="39">
        <v>9.85</v>
      </c>
      <c r="EA7" s="39">
        <v>9.7100000000000009</v>
      </c>
      <c r="EB7" s="39">
        <v>12.79</v>
      </c>
      <c r="EC7" s="39">
        <v>15</v>
      </c>
      <c r="ED7" s="39">
        <v>1.18</v>
      </c>
      <c r="EE7" s="39">
        <v>0.13</v>
      </c>
      <c r="EF7" s="39">
        <v>0.35</v>
      </c>
      <c r="EG7" s="39">
        <v>0.55000000000000004</v>
      </c>
      <c r="EH7" s="39">
        <v>0.51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島田市</cp:lastModifiedBy>
  <cp:lastPrinted>2018-02-14T02:51:29Z</cp:lastPrinted>
  <dcterms:modified xsi:type="dcterms:W3CDTF">2018-02-14T02:51:33Z</dcterms:modified>
</cp:coreProperties>
</file>