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庶務\平成29年度\県からの調査\【済】平成28年度決算「経営比較分析表」の分析等について（休養宿泊施設事業・駐車場整備事業）\県への回答\"/>
    </mc:Choice>
  </mc:AlternateContent>
  <workbookProtection workbookPassword="B319" lockStructure="1"/>
  <bookViews>
    <workbookView xWindow="0" yWindow="0" windowWidth="21600" windowHeight="991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IT76" i="4"/>
  <c r="CS51" i="4"/>
  <c r="HJ30" i="4"/>
  <c r="BZ76" i="4"/>
  <c r="CS30" i="4"/>
  <c r="MA51" i="4"/>
  <c r="C11" i="5"/>
  <c r="D11" i="5"/>
  <c r="E11" i="5"/>
  <c r="B11" i="5"/>
  <c r="BZ30" i="4" l="1"/>
  <c r="BK76" i="4"/>
  <c r="LH51" i="4"/>
  <c r="GQ30" i="4"/>
  <c r="LT76" i="4"/>
  <c r="GQ51" i="4"/>
  <c r="LH30" i="4"/>
  <c r="IE76" i="4"/>
  <c r="BZ51" i="4"/>
  <c r="HP76" i="4"/>
  <c r="BG30" i="4"/>
  <c r="AV76" i="4"/>
  <c r="KO51" i="4"/>
  <c r="KO30" i="4"/>
  <c r="BG51" i="4"/>
  <c r="FX30" i="4"/>
  <c r="LE76" i="4"/>
  <c r="FX51" i="4"/>
  <c r="FE51" i="4"/>
  <c r="HA76" i="4"/>
  <c r="AN51" i="4"/>
  <c r="FE30" i="4"/>
  <c r="KP76" i="4"/>
  <c r="AN30" i="4"/>
  <c r="JV51" i="4"/>
  <c r="AG76" i="4"/>
  <c r="JV30" i="4"/>
  <c r="KA76" i="4"/>
  <c r="EL51" i="4"/>
  <c r="JC30" i="4"/>
  <c r="R76" i="4"/>
  <c r="JC51"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<sst xmlns="http://schemas.openxmlformats.org/spreadsheetml/2006/main" count="286" uniqueCount="135">
  <si>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</si>
  <si>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</si>
  <si>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</si>
  <si>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</si>
  <si>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</si>
  <si>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</si>
  <si>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</si>
  <si>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</si>
  <si>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</si>
  <si>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</si>
  <si>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</si>
  <si>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</si>
  <si>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</si>
  <si>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</si>
  <si>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</si>
  <si>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</si>
  <si>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</si>
  <si>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</si>
  <si>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</si>
  <si>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</si>
  <si>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</si>
  <si>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</si>
  <si>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</si>
  <si>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</si>
  <si>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</si>
  <si>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</si>
  <si>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</si>
  <si>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</si>
  <si>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</si>
  <si>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</si>
  <si>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</si>
  <si>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</si>
  <si>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</si>
  <si>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</si>
  <si>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</si>
  <si>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</si>
  <si>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</si>
  <si>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</si>
  <si>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</si>
  <si>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</si>
  <si>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</si>
  <si>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</si>
  <si>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</si>
  <si>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</si>
  <si>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</si>
  <si>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</si>
  <si>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</si>
  <si>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</si>
  <si>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</si>
  <si>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</si>
  <si>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</si>
  <si>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</si>
  <si>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</si>
  <si>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</si>
  <si>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</si>
  <si>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</si>
  <si>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</si>
  <si>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</si>
  <si>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</si>
  <si>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</si>
  <si>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</si>
  <si>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</si>
  <si>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</si>
  <si>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</si>
  <si>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</si>
  <si>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</si>
  <si>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</si>
  <si>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</si>
  <si>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</si>
  <si>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</si>
  <si>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</si>
  <si>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</si>
  <si>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</si>
  <si>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</si>
  <si>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</si>
  <si>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</si>
  <si>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</si>
  <si>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</si>
  <si>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</si>
  <si>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</si>
  <si>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</si>
  <si>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</si>
  <si>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</si>
  <si>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</si>
  <si>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</si>
  <si>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</si>
  <si>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</si>
  <si>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</si>
  <si>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</si>
  <si>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</si>
  <si>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</si>
  <si>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</si>
  <si>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</si>
  <si>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</si>
  <si>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</si>
  <si>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</si>
  <si>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</si>
  <si>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</si>
  <si>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</si>
  <si>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</si>
  <si>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</si>
  <si>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</si>
  <si>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</si>
  <si>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</si>
  <si>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</si>
  <si>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</si>
  <si>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</si>
  <si>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</si>
  <si>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</si>
  <si>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</si>
  <si>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</si>
  <si>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</si>
  <si>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</si>
  <si>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三島市</t>
  </si>
  <si>
    <t>市営中央駐車場</t>
  </si>
  <si>
    <t>法非適用</t>
  </si>
  <si>
    <t>駐車場整備事業</t>
  </si>
  <si>
    <t>-</t>
  </si>
  <si>
    <t>Ａ１Ｂ１</t>
  </si>
  <si>
    <t>該当数値なし</t>
  </si>
  <si>
    <t>その他駐車場</t>
  </si>
  <si>
    <t>立体式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</si>
  <si>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</si>
  <si>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</si>
  <si>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</si>
  <si>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</si>
  <si>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</si>
  <si>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</si>
  <si>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</si>
  <si>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</si>
  <si>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rPh sb="4" eb="5">
      <t>ジショク</t>
    </rPh>
    <phoneticPr fontId="6"/>
  </si>
  <si>
    <t>　収益等の状況については、類似施設とくらべ、①・④・⑤の数値が高く、②・③の数値が低い。④・⑤の数値が高いことにより民間譲渡が期待できるため検討する必要がある。　　　　　　　　　　　　　　　　　　　　　　　　　　　　資産等の状況については、企業債残高対料金収入比率が類似施設と比較して低い。また、老朽化がみられ施設の維持、資産の維持のため必要な修繕を見極める必要がある。　　　　　　　　　　　　　　　　　　　　　　　利用状況については稼働率は良いが料金収入が低いことから料金体系について見直しの必要がある。　　　これらの分析結果から、今後当該施設を行政が永続的に運営する必要があるかも含め民間譲渡を視野に入れ検討していく必要がある。</t>
    <rPh sb="1" eb="3">
      <t>シュウエキ</t>
    </rPh>
    <rPh sb="3" eb="4">
      <t>トウ</t>
    </rPh>
    <rPh sb="5" eb="7">
      <t>ジョウキョウ</t>
    </rPh>
    <rPh sb="13" eb="15">
      <t>ルイジ</t>
    </rPh>
    <rPh sb="15" eb="17">
      <t>シセツ</t>
    </rPh>
    <rPh sb="28" eb="30">
      <t>スウチ</t>
    </rPh>
    <rPh sb="31" eb="32">
      <t>タカ</t>
    </rPh>
    <rPh sb="38" eb="40">
      <t>スウチ</t>
    </rPh>
    <rPh sb="41" eb="42">
      <t>ヒク</t>
    </rPh>
    <rPh sb="48" eb="50">
      <t>スウチ</t>
    </rPh>
    <rPh sb="51" eb="52">
      <t>タカ</t>
    </rPh>
    <rPh sb="108" eb="110">
      <t>シサン</t>
    </rPh>
    <rPh sb="110" eb="111">
      <t>トウ</t>
    </rPh>
    <rPh sb="112" eb="114">
      <t>ジョウキョウ</t>
    </rPh>
    <rPh sb="148" eb="151">
      <t>ロウキュウカ</t>
    </rPh>
    <rPh sb="169" eb="171">
      <t>ヒツヨウ</t>
    </rPh>
    <rPh sb="172" eb="174">
      <t>シュウゼン</t>
    </rPh>
    <rPh sb="175" eb="177">
      <t>ミキワ</t>
    </rPh>
    <rPh sb="179" eb="181">
      <t>ヒツヨウ</t>
    </rPh>
    <rPh sb="208" eb="210">
      <t>リヨウ</t>
    </rPh>
    <rPh sb="210" eb="212">
      <t>ジョウキョウ</t>
    </rPh>
    <rPh sb="260" eb="262">
      <t>ブンセキ</t>
    </rPh>
    <rPh sb="262" eb="264">
      <t>ケッカ</t>
    </rPh>
    <rPh sb="267" eb="269">
      <t>コンゴ</t>
    </rPh>
    <rPh sb="269" eb="271">
      <t>トウガイ</t>
    </rPh>
    <rPh sb="271" eb="273">
      <t>シセツ</t>
    </rPh>
    <rPh sb="274" eb="276">
      <t>ギョウセイ</t>
    </rPh>
    <rPh sb="277" eb="279">
      <t>エイゾク</t>
    </rPh>
    <rPh sb="279" eb="280">
      <t>テキ</t>
    </rPh>
    <rPh sb="281" eb="283">
      <t>ウンエイ</t>
    </rPh>
    <rPh sb="285" eb="287">
      <t>ヒツヨウ</t>
    </rPh>
    <rPh sb="292" eb="293">
      <t>フク</t>
    </rPh>
    <rPh sb="294" eb="296">
      <t>ミンカン</t>
    </rPh>
    <rPh sb="296" eb="298">
      <t>ジョウト</t>
    </rPh>
    <rPh sb="299" eb="301">
      <t>シヤ</t>
    </rPh>
    <rPh sb="302" eb="303">
      <t>イ</t>
    </rPh>
    <rPh sb="304" eb="306">
      <t>ケントウ</t>
    </rPh>
    <rPh sb="310" eb="312">
      <t>ヒツヨウ</t>
    </rPh>
    <phoneticPr fontId="6"/>
  </si>
  <si>
    <t>　平成２６年度に市債の償還が終わり、企業債残高対料金収入比率は類似施設と比較して低い。　　　　　　しかし、建設から２３年経過し、老朽化がみられるため定期点検を行い修繕の必要性を見極め施設の維持、資産の維持に努めていく必要がある。設備投資見込額については駐車場の中期計画に基づき算出している。</t>
    <rPh sb="18" eb="20">
      <t>キギョウ</t>
    </rPh>
    <rPh sb="20" eb="21">
      <t>サイ</t>
    </rPh>
    <rPh sb="21" eb="23">
      <t>ザンダカ</t>
    </rPh>
    <rPh sb="23" eb="24">
      <t>タイ</t>
    </rPh>
    <rPh sb="24" eb="26">
      <t>リョウキン</t>
    </rPh>
    <rPh sb="26" eb="28">
      <t>シュウニュウ</t>
    </rPh>
    <rPh sb="28" eb="30">
      <t>ヒリツ</t>
    </rPh>
    <rPh sb="31" eb="33">
      <t>ルイジ</t>
    </rPh>
    <rPh sb="33" eb="35">
      <t>シセツ</t>
    </rPh>
    <rPh sb="36" eb="38">
      <t>ヒカク</t>
    </rPh>
    <rPh sb="40" eb="41">
      <t>ヒク</t>
    </rPh>
    <rPh sb="53" eb="55">
      <t>ケンセツ</t>
    </rPh>
    <rPh sb="59" eb="60">
      <t>ネン</t>
    </rPh>
    <rPh sb="60" eb="62">
      <t>ケイカ</t>
    </rPh>
    <rPh sb="64" eb="66">
      <t>ロウキュウ</t>
    </rPh>
    <rPh sb="66" eb="67">
      <t>カ</t>
    </rPh>
    <rPh sb="74" eb="76">
      <t>テイキ</t>
    </rPh>
    <rPh sb="76" eb="78">
      <t>テンケン</t>
    </rPh>
    <rPh sb="79" eb="80">
      <t>オコナ</t>
    </rPh>
    <rPh sb="81" eb="83">
      <t>シュウゼン</t>
    </rPh>
    <rPh sb="84" eb="87">
      <t>ヒツヨウセイ</t>
    </rPh>
    <rPh sb="88" eb="90">
      <t>ミキワ</t>
    </rPh>
    <rPh sb="91" eb="93">
      <t>シセツ</t>
    </rPh>
    <rPh sb="94" eb="96">
      <t>イジ</t>
    </rPh>
    <rPh sb="97" eb="99">
      <t>シサン</t>
    </rPh>
    <rPh sb="100" eb="102">
      <t>イジ</t>
    </rPh>
    <rPh sb="103" eb="104">
      <t>ツト</t>
    </rPh>
    <rPh sb="108" eb="110">
      <t>ヒツヨウ</t>
    </rPh>
    <rPh sb="114" eb="116">
      <t>セツビ</t>
    </rPh>
    <rPh sb="116" eb="118">
      <t>トウシ</t>
    </rPh>
    <rPh sb="118" eb="120">
      <t>ミコミ</t>
    </rPh>
    <rPh sb="120" eb="121">
      <t>ガク</t>
    </rPh>
    <rPh sb="126" eb="129">
      <t>チュウシャジョウ</t>
    </rPh>
    <rPh sb="130" eb="132">
      <t>チュウキ</t>
    </rPh>
    <rPh sb="132" eb="134">
      <t>ケイカク</t>
    </rPh>
    <rPh sb="135" eb="136">
      <t>モト</t>
    </rPh>
    <rPh sb="138" eb="140">
      <t>サンシュツ</t>
    </rPh>
    <phoneticPr fontId="6"/>
  </si>
  <si>
    <t>　利用状況について経年比較すると増加傾向にある。また、当該施設は中心市街地にあり、商店街や大型ホテルに隣接しており利便性は高いと考える。稼働率は類似施設及び前年度比率と比較しても高い。しかし、収益的収支比率は前年度よりやや減少している。このことから稼働率は良いが料金収入が低いことが考えられる。今後は稼働率を現状維持していき、料金収入を上げるため料金体系等の見直しについて検討していく必要がある。</t>
    <rPh sb="1" eb="5">
      <t>リヨウジョウキョウ</t>
    </rPh>
    <rPh sb="9" eb="11">
      <t>ケイネン</t>
    </rPh>
    <rPh sb="11" eb="13">
      <t>ヒカク</t>
    </rPh>
    <rPh sb="16" eb="18">
      <t>ゾウカ</t>
    </rPh>
    <rPh sb="18" eb="20">
      <t>ケイコウ</t>
    </rPh>
    <rPh sb="68" eb="70">
      <t>カドウ</t>
    </rPh>
    <rPh sb="70" eb="71">
      <t>リツ</t>
    </rPh>
    <rPh sb="72" eb="74">
      <t>ルイジ</t>
    </rPh>
    <rPh sb="74" eb="76">
      <t>シセツ</t>
    </rPh>
    <rPh sb="76" eb="77">
      <t>オヨ</t>
    </rPh>
    <rPh sb="78" eb="81">
      <t>ゼンネンド</t>
    </rPh>
    <rPh sb="81" eb="83">
      <t>ヒリツ</t>
    </rPh>
    <rPh sb="84" eb="86">
      <t>ヒカク</t>
    </rPh>
    <rPh sb="89" eb="90">
      <t>タカ</t>
    </rPh>
    <rPh sb="96" eb="99">
      <t>シュウエキテキ</t>
    </rPh>
    <rPh sb="99" eb="101">
      <t>シュウシ</t>
    </rPh>
    <rPh sb="101" eb="103">
      <t>ヒリツ</t>
    </rPh>
    <rPh sb="104" eb="107">
      <t>ゼンネンド</t>
    </rPh>
    <rPh sb="111" eb="113">
      <t>ゲンショウ</t>
    </rPh>
    <rPh sb="124" eb="126">
      <t>カドウ</t>
    </rPh>
    <rPh sb="126" eb="127">
      <t>リツ</t>
    </rPh>
    <rPh sb="128" eb="129">
      <t>イ</t>
    </rPh>
    <rPh sb="131" eb="133">
      <t>リョウキン</t>
    </rPh>
    <rPh sb="133" eb="135">
      <t>シュウニュウ</t>
    </rPh>
    <rPh sb="136" eb="137">
      <t>ヒク</t>
    </rPh>
    <rPh sb="141" eb="142">
      <t>カンガ</t>
    </rPh>
    <rPh sb="147" eb="149">
      <t>コンゴ</t>
    </rPh>
    <rPh sb="150" eb="152">
      <t>カドウ</t>
    </rPh>
    <rPh sb="152" eb="153">
      <t>リツ</t>
    </rPh>
    <rPh sb="154" eb="156">
      <t>ゲンジョウ</t>
    </rPh>
    <rPh sb="156" eb="158">
      <t>イジ</t>
    </rPh>
    <rPh sb="163" eb="165">
      <t>リョウキン</t>
    </rPh>
    <rPh sb="165" eb="167">
      <t>シュウニュウ</t>
    </rPh>
    <rPh sb="168" eb="169">
      <t>ア</t>
    </rPh>
    <rPh sb="173" eb="175">
      <t>リョウキン</t>
    </rPh>
    <rPh sb="175" eb="177">
      <t>タイケイ</t>
    </rPh>
    <rPh sb="177" eb="178">
      <t>トウ</t>
    </rPh>
    <rPh sb="179" eb="181">
      <t>ミナオ</t>
    </rPh>
    <rPh sb="186" eb="188">
      <t>ケントウ</t>
    </rPh>
    <rPh sb="192" eb="194">
      <t>ヒツヨウ</t>
    </rPh>
    <phoneticPr fontId="6"/>
  </si>
  <si>
    <t>　類似施設とを比較し、①・④・⑤は高い数値となっている。売上高ＧＯＰ比率とＥＢＩＴＤＡの双方の値が高い場合、公営企業の高い収益性を民間譲渡により更に高めることが期待できるため民間譲渡も視野に入れ今後の運営を検討する必要がある。　　　　　　　　　　　　　　　　　　　一方、当該施設の老朽化に伴い設備投資が必要になるため今後は如何に費用を抑え収益をあげていくかを考えていく必要がある。　　　　　　　　　　　また収益的収支比率の平成２６年度と平成２７年度の差について、平成２６年度に市債の償還が終了したため大きくなったと考えられる。</t>
    <rPh sb="1" eb="3">
      <t>ルイジ</t>
    </rPh>
    <rPh sb="3" eb="5">
      <t>シセツ</t>
    </rPh>
    <rPh sb="7" eb="9">
      <t>ヒカク</t>
    </rPh>
    <rPh sb="17" eb="18">
      <t>タカ</t>
    </rPh>
    <rPh sb="19" eb="21">
      <t>スウチ</t>
    </rPh>
    <rPh sb="44" eb="46">
      <t>ソウホウ</t>
    </rPh>
    <rPh sb="49" eb="50">
      <t>タカ</t>
    </rPh>
    <rPh sb="51" eb="53">
      <t>バアイ</t>
    </rPh>
    <rPh sb="54" eb="56">
      <t>コウエイ</t>
    </rPh>
    <rPh sb="56" eb="58">
      <t>キギョウ</t>
    </rPh>
    <rPh sb="59" eb="60">
      <t>タカ</t>
    </rPh>
    <rPh sb="61" eb="63">
      <t>シュウエキ</t>
    </rPh>
    <rPh sb="63" eb="64">
      <t>セイ</t>
    </rPh>
    <rPh sb="65" eb="67">
      <t>ミンカン</t>
    </rPh>
    <rPh sb="72" eb="73">
      <t>サラ</t>
    </rPh>
    <rPh sb="74" eb="75">
      <t>タカ</t>
    </rPh>
    <rPh sb="80" eb="82">
      <t>キタイ</t>
    </rPh>
    <rPh sb="87" eb="89">
      <t>ミンカン</t>
    </rPh>
    <rPh sb="89" eb="91">
      <t>ジョウト</t>
    </rPh>
    <rPh sb="92" eb="94">
      <t>シヤ</t>
    </rPh>
    <rPh sb="95" eb="96">
      <t>イ</t>
    </rPh>
    <rPh sb="97" eb="99">
      <t>コンゴ</t>
    </rPh>
    <rPh sb="100" eb="102">
      <t>ウンエイ</t>
    </rPh>
    <rPh sb="103" eb="105">
      <t>ケントウ</t>
    </rPh>
    <rPh sb="107" eb="109">
      <t>ヒツヨウ</t>
    </rPh>
    <rPh sb="132" eb="133">
      <t>イチ</t>
    </rPh>
    <rPh sb="135" eb="137">
      <t>トウガイ</t>
    </rPh>
    <rPh sb="137" eb="139">
      <t>シセツ</t>
    </rPh>
    <rPh sb="140" eb="143">
      <t>ロウキュウカ</t>
    </rPh>
    <rPh sb="144" eb="145">
      <t>トモナ</t>
    </rPh>
    <rPh sb="146" eb="148">
      <t>セツビ</t>
    </rPh>
    <rPh sb="148" eb="150">
      <t>トウシ</t>
    </rPh>
    <rPh sb="151" eb="153">
      <t>ヒツヨウ</t>
    </rPh>
    <rPh sb="158" eb="160">
      <t>コンゴ</t>
    </rPh>
    <rPh sb="161" eb="163">
      <t>イカ</t>
    </rPh>
    <rPh sb="164" eb="166">
      <t>ヒヨウ</t>
    </rPh>
    <rPh sb="167" eb="168">
      <t>オサ</t>
    </rPh>
    <rPh sb="169" eb="171">
      <t>シュウエキ</t>
    </rPh>
    <rPh sb="179" eb="180">
      <t>カンガ</t>
    </rPh>
    <rPh sb="184" eb="186">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</si>
</sst>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100.9</c:v>
                </c:pt>
                <c:pt idx="1">
                  <c:v>101.7</c:v>
                </c:pt>
                <c:pt idx="2">
                  <c:v>89.6</c:v>
                </c:pt>
                <c:pt idx="3">
                  <c:v>217.8</c:v>
                </c:pt>
                <c:pt idx="4">
                  <c:v>210.1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37462760"/>
        <c:axId val="25136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37462760"/>
        <c:axId val="251363864"/>
      </c:lineChart>
      <c:dateAx>
        <c:axId val="537462760"/>
        <c:scaling>
          <c:orientation val="minMax"/>
        </c:scaling>
        <c:delete val="1"/>
        <c:axPos val="b"/>
        <c:numFmt formatCode="ge" sourceLinked="1"/>
        <c:majorTickMark val="none"/>
        <c:minorTickMark val="none"/>
        <c:tickLblPos val="none"/>
        <c:crossAx val="251363864"/>
        <c:crosses val="autoZero"/>
        <c:auto val="1"/>
        <c:lblOffset val="100"/>
        <c:baseTimeUnit val="years"/>
      </c:dateAx>
      <c:valAx>
        <c:axId val="251363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46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227.4</c:v>
                </c:pt>
                <c:pt idx="1">
                  <c:v>66.900000000000006</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38216824"/>
        <c:axId val="25186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38216824"/>
        <c:axId val="251866456"/>
      </c:lineChart>
      <c:dateAx>
        <c:axId val="538216824"/>
        <c:scaling>
          <c:orientation val="minMax"/>
        </c:scaling>
        <c:delete val="1"/>
        <c:axPos val="b"/>
        <c:numFmt formatCode="ge" sourceLinked="1"/>
        <c:majorTickMark val="none"/>
        <c:minorTickMark val="none"/>
        <c:tickLblPos val="none"/>
        <c:crossAx val="251866456"/>
        <c:crosses val="autoZero"/>
        <c:auto val="1"/>
        <c:lblOffset val="100"/>
        <c:baseTimeUnit val="years"/>
      </c:dateAx>
      <c:valAx>
        <c:axId val="25186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821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38261984"/>
        <c:axId val="5382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38261984"/>
        <c:axId val="538262368"/>
      </c:lineChart>
      <c:dateAx>
        <c:axId val="538261984"/>
        <c:scaling>
          <c:orientation val="minMax"/>
        </c:scaling>
        <c:delete val="1"/>
        <c:axPos val="b"/>
        <c:numFmt formatCode="ge" sourceLinked="1"/>
        <c:majorTickMark val="none"/>
        <c:minorTickMark val="none"/>
        <c:tickLblPos val="none"/>
        <c:crossAx val="538262368"/>
        <c:crosses val="autoZero"/>
        <c:auto val="1"/>
        <c:lblOffset val="100"/>
        <c:baseTimeUnit val="years"/>
      </c:dateAx>
      <c:valAx>
        <c:axId val="53826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826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49724048"/>
        <c:axId val="53874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49724048"/>
        <c:axId val="538745912"/>
      </c:lineChart>
      <c:dateAx>
        <c:axId val="249724048"/>
        <c:scaling>
          <c:orientation val="minMax"/>
        </c:scaling>
        <c:delete val="1"/>
        <c:axPos val="b"/>
        <c:numFmt formatCode="ge" sourceLinked="1"/>
        <c:majorTickMark val="none"/>
        <c:minorTickMark val="none"/>
        <c:tickLblPos val="none"/>
        <c:crossAx val="538745912"/>
        <c:crosses val="autoZero"/>
        <c:auto val="1"/>
        <c:lblOffset val="100"/>
        <c:baseTimeUnit val="years"/>
      </c:dateAx>
      <c:valAx>
        <c:axId val="53874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72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55.3</c:v>
                </c:pt>
                <c:pt idx="1">
                  <c:v>56.9</c:v>
                </c:pt>
                <c:pt idx="2">
                  <c:v>21.6</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38748264"/>
        <c:axId val="53874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38748264"/>
        <c:axId val="538748656"/>
      </c:lineChart>
      <c:dateAx>
        <c:axId val="538748264"/>
        <c:scaling>
          <c:orientation val="minMax"/>
        </c:scaling>
        <c:delete val="1"/>
        <c:axPos val="b"/>
        <c:numFmt formatCode="ge" sourceLinked="1"/>
        <c:majorTickMark val="none"/>
        <c:minorTickMark val="none"/>
        <c:tickLblPos val="none"/>
        <c:crossAx val="538748656"/>
        <c:crosses val="autoZero"/>
        <c:auto val="1"/>
        <c:lblOffset val="100"/>
        <c:baseTimeUnit val="years"/>
      </c:dateAx>
      <c:valAx>
        <c:axId val="53874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874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512</c:v>
                </c:pt>
                <c:pt idx="1">
                  <c:v>537</c:v>
                </c:pt>
                <c:pt idx="2">
                  <c:v>108</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38495800"/>
        <c:axId val="5384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38495800"/>
        <c:axId val="538496192"/>
      </c:lineChart>
      <c:dateAx>
        <c:axId val="538495800"/>
        <c:scaling>
          <c:orientation val="minMax"/>
        </c:scaling>
        <c:delete val="1"/>
        <c:axPos val="b"/>
        <c:numFmt formatCode="ge" sourceLinked="1"/>
        <c:majorTickMark val="none"/>
        <c:minorTickMark val="none"/>
        <c:tickLblPos val="none"/>
        <c:crossAx val="538496192"/>
        <c:crosses val="autoZero"/>
        <c:auto val="1"/>
        <c:lblOffset val="100"/>
        <c:baseTimeUnit val="years"/>
      </c:dateAx>
      <c:valAx>
        <c:axId val="538496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849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137.19999999999999</c:v>
                </c:pt>
                <c:pt idx="1">
                  <c:v>136.4</c:v>
                </c:pt>
                <c:pt idx="2">
                  <c:v>141.30000000000001</c:v>
                </c:pt>
                <c:pt idx="3">
                  <c:v>139.80000000000001</c:v>
                </c:pt>
                <c:pt idx="4">
                  <c:v>143.9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38496976"/>
        <c:axId val="53849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38496976"/>
        <c:axId val="538497368"/>
      </c:lineChart>
      <c:dateAx>
        <c:axId val="538496976"/>
        <c:scaling>
          <c:orientation val="minMax"/>
        </c:scaling>
        <c:delete val="1"/>
        <c:axPos val="b"/>
        <c:numFmt formatCode="ge" sourceLinked="1"/>
        <c:majorTickMark val="none"/>
        <c:minorTickMark val="none"/>
        <c:tickLblPos val="none"/>
        <c:crossAx val="538497368"/>
        <c:crosses val="autoZero"/>
        <c:auto val="1"/>
        <c:lblOffset val="100"/>
        <c:baseTimeUnit val="years"/>
      </c:dateAx>
      <c:valAx>
        <c:axId val="538497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849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48.3</c:v>
                </c:pt>
                <c:pt idx="1">
                  <c:v>45</c:v>
                </c:pt>
                <c:pt idx="2">
                  <c:v>45.9</c:v>
                </c:pt>
                <c:pt idx="3">
                  <c:v>53.7</c:v>
                </c:pt>
                <c:pt idx="4">
                  <c:v>52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38498152"/>
        <c:axId val="53849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38498152"/>
        <c:axId val="538498544"/>
      </c:lineChart>
      <c:dateAx>
        <c:axId val="538498152"/>
        <c:scaling>
          <c:orientation val="minMax"/>
        </c:scaling>
        <c:delete val="1"/>
        <c:axPos val="b"/>
        <c:numFmt formatCode="ge" sourceLinked="1"/>
        <c:majorTickMark val="none"/>
        <c:minorTickMark val="none"/>
        <c:tickLblPos val="none"/>
        <c:crossAx val="538498544"/>
        <c:crosses val="autoZero"/>
        <c:auto val="1"/>
        <c:lblOffset val="100"/>
        <c:baseTimeUnit val="years"/>
      </c:dateAx>
      <c:valAx>
        <c:axId val="53849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849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27650</c:v>
                </c:pt>
                <c:pt idx="1">
                  <c:v>25726</c:v>
                </c:pt>
                <c:pt idx="2">
                  <c:v>26738</c:v>
                </c:pt>
                <c:pt idx="3">
                  <c:v>30572</c:v>
                </c:pt>
                <c:pt idx="4">
                  <c:v>31043</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38499328"/>
        <c:axId val="53884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38499328"/>
        <c:axId val="538842824"/>
      </c:lineChart>
      <c:dateAx>
        <c:axId val="538499328"/>
        <c:scaling>
          <c:orientation val="minMax"/>
        </c:scaling>
        <c:delete val="1"/>
        <c:axPos val="b"/>
        <c:numFmt formatCode="ge" sourceLinked="1"/>
        <c:majorTickMark val="none"/>
        <c:minorTickMark val="none"/>
        <c:tickLblPos val="none"/>
        <c:crossAx val="538842824"/>
        <c:crosses val="autoZero"/>
        <c:auto val="1"/>
        <c:lblOffset val="100"/>
        <c:baseTimeUnit val="years"/>
      </c:dateAx>
      <c:valAx>
        <c:axId val="538842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849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49" sqref="ND49:NR6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静岡県三島市　市営中央駐車場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6340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269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51" t="s">
        <v>134</v>
      </c>
      <c r="NE15" s="152"/>
      <c r="NF15" s="152"/>
      <c r="NG15" s="152"/>
      <c r="NH15" s="152"/>
      <c r="NI15" s="152"/>
      <c r="NJ15" s="152"/>
      <c r="NK15" s="152"/>
      <c r="NL15" s="152"/>
      <c r="NM15" s="152"/>
      <c r="NN15" s="152"/>
      <c r="NO15" s="152"/>
      <c r="NP15" s="152"/>
      <c r="NQ15" s="152"/>
      <c r="NR15" s="153"/>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100.9</v>
      </c>
      <c r="V31" s="117"/>
      <c r="W31" s="117"/>
      <c r="X31" s="117"/>
      <c r="Y31" s="117"/>
      <c r="Z31" s="117"/>
      <c r="AA31" s="117"/>
      <c r="AB31" s="117"/>
      <c r="AC31" s="117"/>
      <c r="AD31" s="117"/>
      <c r="AE31" s="117"/>
      <c r="AF31" s="117"/>
      <c r="AG31" s="117"/>
      <c r="AH31" s="117"/>
      <c r="AI31" s="117"/>
      <c r="AJ31" s="117"/>
      <c r="AK31" s="117"/>
      <c r="AL31" s="117"/>
      <c r="AM31" s="117"/>
      <c r="AN31" s="117">
        <f>データ!Z7</f>
        <v>101.7</v>
      </c>
      <c r="AO31" s="117"/>
      <c r="AP31" s="117"/>
      <c r="AQ31" s="117"/>
      <c r="AR31" s="117"/>
      <c r="AS31" s="117"/>
      <c r="AT31" s="117"/>
      <c r="AU31" s="117"/>
      <c r="AV31" s="117"/>
      <c r="AW31" s="117"/>
      <c r="AX31" s="117"/>
      <c r="AY31" s="117"/>
      <c r="AZ31" s="117"/>
      <c r="BA31" s="117"/>
      <c r="BB31" s="117"/>
      <c r="BC31" s="117"/>
      <c r="BD31" s="117"/>
      <c r="BE31" s="117"/>
      <c r="BF31" s="117"/>
      <c r="BG31" s="117">
        <f>データ!AA7</f>
        <v>89.6</v>
      </c>
      <c r="BH31" s="117"/>
      <c r="BI31" s="117"/>
      <c r="BJ31" s="117"/>
      <c r="BK31" s="117"/>
      <c r="BL31" s="117"/>
      <c r="BM31" s="117"/>
      <c r="BN31" s="117"/>
      <c r="BO31" s="117"/>
      <c r="BP31" s="117"/>
      <c r="BQ31" s="117"/>
      <c r="BR31" s="117"/>
      <c r="BS31" s="117"/>
      <c r="BT31" s="117"/>
      <c r="BU31" s="117"/>
      <c r="BV31" s="117"/>
      <c r="BW31" s="117"/>
      <c r="BX31" s="117"/>
      <c r="BY31" s="117"/>
      <c r="BZ31" s="117">
        <f>データ!AB7</f>
        <v>217.8</v>
      </c>
      <c r="CA31" s="117"/>
      <c r="CB31" s="117"/>
      <c r="CC31" s="117"/>
      <c r="CD31" s="117"/>
      <c r="CE31" s="117"/>
      <c r="CF31" s="117"/>
      <c r="CG31" s="117"/>
      <c r="CH31" s="117"/>
      <c r="CI31" s="117"/>
      <c r="CJ31" s="117"/>
      <c r="CK31" s="117"/>
      <c r="CL31" s="117"/>
      <c r="CM31" s="117"/>
      <c r="CN31" s="117"/>
      <c r="CO31" s="117"/>
      <c r="CP31" s="117"/>
      <c r="CQ31" s="117"/>
      <c r="CR31" s="117"/>
      <c r="CS31" s="117">
        <f>データ!AC7</f>
        <v>210.1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55.3</v>
      </c>
      <c r="EM31" s="117"/>
      <c r="EN31" s="117"/>
      <c r="EO31" s="117"/>
      <c r="EP31" s="117"/>
      <c r="EQ31" s="117"/>
      <c r="ER31" s="117"/>
      <c r="ES31" s="117"/>
      <c r="ET31" s="117"/>
      <c r="EU31" s="117"/>
      <c r="EV31" s="117"/>
      <c r="EW31" s="117"/>
      <c r="EX31" s="117"/>
      <c r="EY31" s="117"/>
      <c r="EZ31" s="117"/>
      <c r="FA31" s="117"/>
      <c r="FB31" s="117"/>
      <c r="FC31" s="117"/>
      <c r="FD31" s="117"/>
      <c r="FE31" s="117">
        <f>データ!AK7</f>
        <v>56.9</v>
      </c>
      <c r="FF31" s="117"/>
      <c r="FG31" s="117"/>
      <c r="FH31" s="117"/>
      <c r="FI31" s="117"/>
      <c r="FJ31" s="117"/>
      <c r="FK31" s="117"/>
      <c r="FL31" s="117"/>
      <c r="FM31" s="117"/>
      <c r="FN31" s="117"/>
      <c r="FO31" s="117"/>
      <c r="FP31" s="117"/>
      <c r="FQ31" s="117"/>
      <c r="FR31" s="117"/>
      <c r="FS31" s="117"/>
      <c r="FT31" s="117"/>
      <c r="FU31" s="117"/>
      <c r="FV31" s="117"/>
      <c r="FW31" s="117"/>
      <c r="FX31" s="117">
        <f>データ!AL7</f>
        <v>21.6</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137.19999999999999</v>
      </c>
      <c r="JD31" s="119"/>
      <c r="JE31" s="119"/>
      <c r="JF31" s="119"/>
      <c r="JG31" s="119"/>
      <c r="JH31" s="119"/>
      <c r="JI31" s="119"/>
      <c r="JJ31" s="119"/>
      <c r="JK31" s="119"/>
      <c r="JL31" s="119"/>
      <c r="JM31" s="119"/>
      <c r="JN31" s="119"/>
      <c r="JO31" s="119"/>
      <c r="JP31" s="119"/>
      <c r="JQ31" s="119"/>
      <c r="JR31" s="119"/>
      <c r="JS31" s="119"/>
      <c r="JT31" s="119"/>
      <c r="JU31" s="120"/>
      <c r="JV31" s="118">
        <f>データ!DL7</f>
        <v>136.4</v>
      </c>
      <c r="JW31" s="119"/>
      <c r="JX31" s="119"/>
      <c r="JY31" s="119"/>
      <c r="JZ31" s="119"/>
      <c r="KA31" s="119"/>
      <c r="KB31" s="119"/>
      <c r="KC31" s="119"/>
      <c r="KD31" s="119"/>
      <c r="KE31" s="119"/>
      <c r="KF31" s="119"/>
      <c r="KG31" s="119"/>
      <c r="KH31" s="119"/>
      <c r="KI31" s="119"/>
      <c r="KJ31" s="119"/>
      <c r="KK31" s="119"/>
      <c r="KL31" s="119"/>
      <c r="KM31" s="119"/>
      <c r="KN31" s="120"/>
      <c r="KO31" s="118">
        <f>データ!DM7</f>
        <v>141.30000000000001</v>
      </c>
      <c r="KP31" s="119"/>
      <c r="KQ31" s="119"/>
      <c r="KR31" s="119"/>
      <c r="KS31" s="119"/>
      <c r="KT31" s="119"/>
      <c r="KU31" s="119"/>
      <c r="KV31" s="119"/>
      <c r="KW31" s="119"/>
      <c r="KX31" s="119"/>
      <c r="KY31" s="119"/>
      <c r="KZ31" s="119"/>
      <c r="LA31" s="119"/>
      <c r="LB31" s="119"/>
      <c r="LC31" s="119"/>
      <c r="LD31" s="119"/>
      <c r="LE31" s="119"/>
      <c r="LF31" s="119"/>
      <c r="LG31" s="120"/>
      <c r="LH31" s="118">
        <f>データ!DN7</f>
        <v>139.80000000000001</v>
      </c>
      <c r="LI31" s="119"/>
      <c r="LJ31" s="119"/>
      <c r="LK31" s="119"/>
      <c r="LL31" s="119"/>
      <c r="LM31" s="119"/>
      <c r="LN31" s="119"/>
      <c r="LO31" s="119"/>
      <c r="LP31" s="119"/>
      <c r="LQ31" s="119"/>
      <c r="LR31" s="119"/>
      <c r="LS31" s="119"/>
      <c r="LT31" s="119"/>
      <c r="LU31" s="119"/>
      <c r="LV31" s="119"/>
      <c r="LW31" s="119"/>
      <c r="LX31" s="119"/>
      <c r="LY31" s="119"/>
      <c r="LZ31" s="120"/>
      <c r="MA31" s="118">
        <f>データ!DO7</f>
        <v>143.9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512</v>
      </c>
      <c r="V52" s="125"/>
      <c r="W52" s="125"/>
      <c r="X52" s="125"/>
      <c r="Y52" s="125"/>
      <c r="Z52" s="125"/>
      <c r="AA52" s="125"/>
      <c r="AB52" s="125"/>
      <c r="AC52" s="125"/>
      <c r="AD52" s="125"/>
      <c r="AE52" s="125"/>
      <c r="AF52" s="125"/>
      <c r="AG52" s="125"/>
      <c r="AH52" s="125"/>
      <c r="AI52" s="125"/>
      <c r="AJ52" s="125"/>
      <c r="AK52" s="125"/>
      <c r="AL52" s="125"/>
      <c r="AM52" s="125"/>
      <c r="AN52" s="125">
        <f>データ!AV7</f>
        <v>537</v>
      </c>
      <c r="AO52" s="125"/>
      <c r="AP52" s="125"/>
      <c r="AQ52" s="125"/>
      <c r="AR52" s="125"/>
      <c r="AS52" s="125"/>
      <c r="AT52" s="125"/>
      <c r="AU52" s="125"/>
      <c r="AV52" s="125"/>
      <c r="AW52" s="125"/>
      <c r="AX52" s="125"/>
      <c r="AY52" s="125"/>
      <c r="AZ52" s="125"/>
      <c r="BA52" s="125"/>
      <c r="BB52" s="125"/>
      <c r="BC52" s="125"/>
      <c r="BD52" s="125"/>
      <c r="BE52" s="125"/>
      <c r="BF52" s="125"/>
      <c r="BG52" s="125">
        <f>データ!AW7</f>
        <v>108</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48.3</v>
      </c>
      <c r="EM52" s="117"/>
      <c r="EN52" s="117"/>
      <c r="EO52" s="117"/>
      <c r="EP52" s="117"/>
      <c r="EQ52" s="117"/>
      <c r="ER52" s="117"/>
      <c r="ES52" s="117"/>
      <c r="ET52" s="117"/>
      <c r="EU52" s="117"/>
      <c r="EV52" s="117"/>
      <c r="EW52" s="117"/>
      <c r="EX52" s="117"/>
      <c r="EY52" s="117"/>
      <c r="EZ52" s="117"/>
      <c r="FA52" s="117"/>
      <c r="FB52" s="117"/>
      <c r="FC52" s="117"/>
      <c r="FD52" s="117"/>
      <c r="FE52" s="117">
        <f>データ!BG7</f>
        <v>45</v>
      </c>
      <c r="FF52" s="117"/>
      <c r="FG52" s="117"/>
      <c r="FH52" s="117"/>
      <c r="FI52" s="117"/>
      <c r="FJ52" s="117"/>
      <c r="FK52" s="117"/>
      <c r="FL52" s="117"/>
      <c r="FM52" s="117"/>
      <c r="FN52" s="117"/>
      <c r="FO52" s="117"/>
      <c r="FP52" s="117"/>
      <c r="FQ52" s="117"/>
      <c r="FR52" s="117"/>
      <c r="FS52" s="117"/>
      <c r="FT52" s="117"/>
      <c r="FU52" s="117"/>
      <c r="FV52" s="117"/>
      <c r="FW52" s="117"/>
      <c r="FX52" s="117">
        <f>データ!BH7</f>
        <v>45.9</v>
      </c>
      <c r="FY52" s="117"/>
      <c r="FZ52" s="117"/>
      <c r="GA52" s="117"/>
      <c r="GB52" s="117"/>
      <c r="GC52" s="117"/>
      <c r="GD52" s="117"/>
      <c r="GE52" s="117"/>
      <c r="GF52" s="117"/>
      <c r="GG52" s="117"/>
      <c r="GH52" s="117"/>
      <c r="GI52" s="117"/>
      <c r="GJ52" s="117"/>
      <c r="GK52" s="117"/>
      <c r="GL52" s="117"/>
      <c r="GM52" s="117"/>
      <c r="GN52" s="117"/>
      <c r="GO52" s="117"/>
      <c r="GP52" s="117"/>
      <c r="GQ52" s="117">
        <f>データ!BI7</f>
        <v>53.7</v>
      </c>
      <c r="GR52" s="117"/>
      <c r="GS52" s="117"/>
      <c r="GT52" s="117"/>
      <c r="GU52" s="117"/>
      <c r="GV52" s="117"/>
      <c r="GW52" s="117"/>
      <c r="GX52" s="117"/>
      <c r="GY52" s="117"/>
      <c r="GZ52" s="117"/>
      <c r="HA52" s="117"/>
      <c r="HB52" s="117"/>
      <c r="HC52" s="117"/>
      <c r="HD52" s="117"/>
      <c r="HE52" s="117"/>
      <c r="HF52" s="117"/>
      <c r="HG52" s="117"/>
      <c r="HH52" s="117"/>
      <c r="HI52" s="117"/>
      <c r="HJ52" s="117">
        <f>データ!BJ7</f>
        <v>52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27650</v>
      </c>
      <c r="JD52" s="125"/>
      <c r="JE52" s="125"/>
      <c r="JF52" s="125"/>
      <c r="JG52" s="125"/>
      <c r="JH52" s="125"/>
      <c r="JI52" s="125"/>
      <c r="JJ52" s="125"/>
      <c r="JK52" s="125"/>
      <c r="JL52" s="125"/>
      <c r="JM52" s="125"/>
      <c r="JN52" s="125"/>
      <c r="JO52" s="125"/>
      <c r="JP52" s="125"/>
      <c r="JQ52" s="125"/>
      <c r="JR52" s="125"/>
      <c r="JS52" s="125"/>
      <c r="JT52" s="125"/>
      <c r="JU52" s="125"/>
      <c r="JV52" s="125">
        <f>データ!BR7</f>
        <v>25726</v>
      </c>
      <c r="JW52" s="125"/>
      <c r="JX52" s="125"/>
      <c r="JY52" s="125"/>
      <c r="JZ52" s="125"/>
      <c r="KA52" s="125"/>
      <c r="KB52" s="125"/>
      <c r="KC52" s="125"/>
      <c r="KD52" s="125"/>
      <c r="KE52" s="125"/>
      <c r="KF52" s="125"/>
      <c r="KG52" s="125"/>
      <c r="KH52" s="125"/>
      <c r="KI52" s="125"/>
      <c r="KJ52" s="125"/>
      <c r="KK52" s="125"/>
      <c r="KL52" s="125"/>
      <c r="KM52" s="125"/>
      <c r="KN52" s="125"/>
      <c r="KO52" s="125">
        <f>データ!BS7</f>
        <v>26738</v>
      </c>
      <c r="KP52" s="125"/>
      <c r="KQ52" s="125"/>
      <c r="KR52" s="125"/>
      <c r="KS52" s="125"/>
      <c r="KT52" s="125"/>
      <c r="KU52" s="125"/>
      <c r="KV52" s="125"/>
      <c r="KW52" s="125"/>
      <c r="KX52" s="125"/>
      <c r="KY52" s="125"/>
      <c r="KZ52" s="125"/>
      <c r="LA52" s="125"/>
      <c r="LB52" s="125"/>
      <c r="LC52" s="125"/>
      <c r="LD52" s="125"/>
      <c r="LE52" s="125"/>
      <c r="LF52" s="125"/>
      <c r="LG52" s="125"/>
      <c r="LH52" s="125">
        <f>データ!BT7</f>
        <v>30572</v>
      </c>
      <c r="LI52" s="125"/>
      <c r="LJ52" s="125"/>
      <c r="LK52" s="125"/>
      <c r="LL52" s="125"/>
      <c r="LM52" s="125"/>
      <c r="LN52" s="125"/>
      <c r="LO52" s="125"/>
      <c r="LP52" s="125"/>
      <c r="LQ52" s="125"/>
      <c r="LR52" s="125"/>
      <c r="LS52" s="125"/>
      <c r="LT52" s="125"/>
      <c r="LU52" s="125"/>
      <c r="LV52" s="125"/>
      <c r="LW52" s="125"/>
      <c r="LX52" s="125"/>
      <c r="LY52" s="125"/>
      <c r="LZ52" s="125"/>
      <c r="MA52" s="125">
        <f>データ!BU7</f>
        <v>31043</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131</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26700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227.4</v>
      </c>
      <c r="KB77" s="119"/>
      <c r="KC77" s="119"/>
      <c r="KD77" s="119"/>
      <c r="KE77" s="119"/>
      <c r="KF77" s="119"/>
      <c r="KG77" s="119"/>
      <c r="KH77" s="119"/>
      <c r="KI77" s="119"/>
      <c r="KJ77" s="119"/>
      <c r="KK77" s="119"/>
      <c r="KL77" s="119"/>
      <c r="KM77" s="119"/>
      <c r="KN77" s="119"/>
      <c r="KO77" s="120"/>
      <c r="KP77" s="118">
        <f>データ!DA7</f>
        <v>66.900000000000006</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222062</v>
      </c>
      <c r="D6" s="61">
        <f t="shared" si="1"/>
        <v>47</v>
      </c>
      <c r="E6" s="61">
        <f t="shared" si="1"/>
        <v>14</v>
      </c>
      <c r="F6" s="61">
        <f t="shared" si="1"/>
        <v>0</v>
      </c>
      <c r="G6" s="61">
        <f t="shared" si="1"/>
        <v>1</v>
      </c>
      <c r="H6" s="61" t="str">
        <f>SUBSTITUTE(H8,"　","")</f>
        <v>静岡県三島市</v>
      </c>
      <c r="I6" s="61" t="str">
        <f t="shared" si="1"/>
        <v>市営中央駐車場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その他駐車場</v>
      </c>
      <c r="Q6" s="63" t="str">
        <f t="shared" si="1"/>
        <v>立体式</v>
      </c>
      <c r="R6" s="64">
        <f t="shared" si="1"/>
        <v>23</v>
      </c>
      <c r="S6" s="63" t="str">
        <f t="shared" si="1"/>
        <v>商業施設</v>
      </c>
      <c r="T6" s="63" t="str">
        <f t="shared" si="1"/>
        <v>無</v>
      </c>
      <c r="U6" s="64">
        <f t="shared" si="1"/>
        <v>6340</v>
      </c>
      <c r="V6" s="64">
        <f t="shared" si="1"/>
        <v>269</v>
      </c>
      <c r="W6" s="64">
        <f t="shared" si="1"/>
        <v>200</v>
      </c>
      <c r="X6" s="63" t="str">
        <f t="shared" si="1"/>
        <v>導入なし</v>
      </c>
      <c r="Y6" s="65">
        <f>IF(Y8="-",NA(),Y8)</f>
        <v>100.9</v>
      </c>
      <c r="Z6" s="65">
        <f t="shared" ref="Z6:AH6" si="2">IF(Z8="-",NA(),Z8)</f>
        <v>101.7</v>
      </c>
      <c r="AA6" s="65">
        <f t="shared" si="2"/>
        <v>89.6</v>
      </c>
      <c r="AB6" s="65">
        <f t="shared" si="2"/>
        <v>217.8</v>
      </c>
      <c r="AC6" s="65">
        <f t="shared" si="2"/>
        <v>210.1</v>
      </c>
      <c r="AD6" s="65">
        <f t="shared" si="2"/>
        <v>124.7</v>
      </c>
      <c r="AE6" s="65">
        <f t="shared" si="2"/>
        <v>135.6</v>
      </c>
      <c r="AF6" s="65">
        <f t="shared" si="2"/>
        <v>176.5</v>
      </c>
      <c r="AG6" s="65">
        <f t="shared" si="2"/>
        <v>231.4</v>
      </c>
      <c r="AH6" s="65">
        <f t="shared" si="2"/>
        <v>151.19999999999999</v>
      </c>
      <c r="AI6" s="62" t="str">
        <f>IF(AI8="-","",IF(AI8="-","【-】","【"&amp;SUBSTITUTE(TEXT(AI8,"#,##0.0"),"-","△")&amp;"】"))</f>
        <v>【275.4】</v>
      </c>
      <c r="AJ6" s="65">
        <f>IF(AJ8="-",NA(),AJ8)</f>
        <v>55.3</v>
      </c>
      <c r="AK6" s="65">
        <f t="shared" ref="AK6:AS6" si="3">IF(AK8="-",NA(),AK8)</f>
        <v>56.9</v>
      </c>
      <c r="AL6" s="65">
        <f t="shared" si="3"/>
        <v>21.6</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512</v>
      </c>
      <c r="AV6" s="66">
        <f t="shared" ref="AV6:BD6" si="4">IF(AV8="-",NA(),AV8)</f>
        <v>537</v>
      </c>
      <c r="AW6" s="66">
        <f t="shared" si="4"/>
        <v>108</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48.3</v>
      </c>
      <c r="BG6" s="65">
        <f t="shared" ref="BG6:BO6" si="5">IF(BG8="-",NA(),BG8)</f>
        <v>45</v>
      </c>
      <c r="BH6" s="65">
        <f t="shared" si="5"/>
        <v>45.9</v>
      </c>
      <c r="BI6" s="65">
        <f t="shared" si="5"/>
        <v>53.7</v>
      </c>
      <c r="BJ6" s="65">
        <f t="shared" si="5"/>
        <v>52</v>
      </c>
      <c r="BK6" s="65">
        <f t="shared" si="5"/>
        <v>31.4</v>
      </c>
      <c r="BL6" s="65">
        <f t="shared" si="5"/>
        <v>34</v>
      </c>
      <c r="BM6" s="65">
        <f t="shared" si="5"/>
        <v>31.1</v>
      </c>
      <c r="BN6" s="65">
        <f t="shared" si="5"/>
        <v>31.8</v>
      </c>
      <c r="BO6" s="65">
        <f t="shared" si="5"/>
        <v>22.6</v>
      </c>
      <c r="BP6" s="62" t="str">
        <f>IF(BP8="-","",IF(BP8="-","【-】","【"&amp;SUBSTITUTE(TEXT(BP8,"#,##0.0"),"-","△")&amp;"】"))</f>
        <v>【45.2】</v>
      </c>
      <c r="BQ6" s="66">
        <f>IF(BQ8="-",NA(),BQ8)</f>
        <v>27650</v>
      </c>
      <c r="BR6" s="66">
        <f t="shared" ref="BR6:BZ6" si="6">IF(BR8="-",NA(),BR8)</f>
        <v>25726</v>
      </c>
      <c r="BS6" s="66">
        <f t="shared" si="6"/>
        <v>26738</v>
      </c>
      <c r="BT6" s="66">
        <f t="shared" si="6"/>
        <v>30572</v>
      </c>
      <c r="BU6" s="66">
        <f t="shared" si="6"/>
        <v>31043</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26700</v>
      </c>
      <c r="CO6" s="65"/>
      <c r="CP6" s="65"/>
      <c r="CQ6" s="65"/>
      <c r="CR6" s="65"/>
      <c r="CS6" s="65"/>
      <c r="CT6" s="65"/>
      <c r="CU6" s="65"/>
      <c r="CV6" s="65"/>
      <c r="CW6" s="65"/>
      <c r="CX6" s="65"/>
      <c r="CY6" s="62" t="s">
        <v>110</v>
      </c>
      <c r="CZ6" s="65">
        <f>IF(CZ8="-",NA(),CZ8)</f>
        <v>227.4</v>
      </c>
      <c r="DA6" s="65">
        <f t="shared" ref="DA6:DI6" si="8">IF(DA8="-",NA(),DA8)</f>
        <v>66.900000000000006</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137.19999999999999</v>
      </c>
      <c r="DL6" s="65">
        <f t="shared" ref="DL6:DT6" si="9">IF(DL8="-",NA(),DL8)</f>
        <v>136.4</v>
      </c>
      <c r="DM6" s="65">
        <f t="shared" si="9"/>
        <v>141.30000000000001</v>
      </c>
      <c r="DN6" s="65">
        <f t="shared" si="9"/>
        <v>139.80000000000001</v>
      </c>
      <c r="DO6" s="65">
        <f t="shared" si="9"/>
        <v>143.9</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222062</v>
      </c>
      <c r="D7" s="61">
        <f t="shared" si="10"/>
        <v>47</v>
      </c>
      <c r="E7" s="61">
        <f t="shared" si="10"/>
        <v>14</v>
      </c>
      <c r="F7" s="61">
        <f t="shared" si="10"/>
        <v>0</v>
      </c>
      <c r="G7" s="61">
        <f t="shared" si="10"/>
        <v>1</v>
      </c>
      <c r="H7" s="61" t="str">
        <f t="shared" si="10"/>
        <v>静岡県　三島市</v>
      </c>
      <c r="I7" s="61" t="str">
        <f t="shared" si="10"/>
        <v>市営中央駐車場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その他駐車場</v>
      </c>
      <c r="Q7" s="63" t="str">
        <f t="shared" si="10"/>
        <v>立体式</v>
      </c>
      <c r="R7" s="64">
        <f t="shared" si="10"/>
        <v>23</v>
      </c>
      <c r="S7" s="63" t="str">
        <f t="shared" si="10"/>
        <v>商業施設</v>
      </c>
      <c r="T7" s="63" t="str">
        <f t="shared" si="10"/>
        <v>無</v>
      </c>
      <c r="U7" s="64">
        <f t="shared" si="10"/>
        <v>6340</v>
      </c>
      <c r="V7" s="64">
        <f t="shared" si="10"/>
        <v>269</v>
      </c>
      <c r="W7" s="64">
        <f t="shared" si="10"/>
        <v>200</v>
      </c>
      <c r="X7" s="63" t="str">
        <f t="shared" si="10"/>
        <v>導入なし</v>
      </c>
      <c r="Y7" s="65">
        <f>Y8</f>
        <v>100.9</v>
      </c>
      <c r="Z7" s="65">
        <f t="shared" ref="Z7:AH7" si="11">Z8</f>
        <v>101.7</v>
      </c>
      <c r="AA7" s="65">
        <f t="shared" si="11"/>
        <v>89.6</v>
      </c>
      <c r="AB7" s="65">
        <f t="shared" si="11"/>
        <v>217.8</v>
      </c>
      <c r="AC7" s="65">
        <f t="shared" si="11"/>
        <v>210.1</v>
      </c>
      <c r="AD7" s="65">
        <f t="shared" si="11"/>
        <v>124.7</v>
      </c>
      <c r="AE7" s="65">
        <f t="shared" si="11"/>
        <v>135.6</v>
      </c>
      <c r="AF7" s="65">
        <f t="shared" si="11"/>
        <v>176.5</v>
      </c>
      <c r="AG7" s="65">
        <f t="shared" si="11"/>
        <v>231.4</v>
      </c>
      <c r="AH7" s="65">
        <f t="shared" si="11"/>
        <v>151.19999999999999</v>
      </c>
      <c r="AI7" s="62"/>
      <c r="AJ7" s="65">
        <f>AJ8</f>
        <v>55.3</v>
      </c>
      <c r="AK7" s="65">
        <f t="shared" ref="AK7:AS7" si="12">AK8</f>
        <v>56.9</v>
      </c>
      <c r="AL7" s="65">
        <f t="shared" si="12"/>
        <v>21.6</v>
      </c>
      <c r="AM7" s="65">
        <f t="shared" si="12"/>
        <v>0</v>
      </c>
      <c r="AN7" s="65">
        <f t="shared" si="12"/>
        <v>0</v>
      </c>
      <c r="AO7" s="65">
        <f t="shared" si="12"/>
        <v>21.4</v>
      </c>
      <c r="AP7" s="65">
        <f t="shared" si="12"/>
        <v>24.8</v>
      </c>
      <c r="AQ7" s="65">
        <f t="shared" si="12"/>
        <v>20.3</v>
      </c>
      <c r="AR7" s="65">
        <f t="shared" si="12"/>
        <v>20.2</v>
      </c>
      <c r="AS7" s="65">
        <f t="shared" si="12"/>
        <v>19.8</v>
      </c>
      <c r="AT7" s="62"/>
      <c r="AU7" s="66">
        <f>AU8</f>
        <v>512</v>
      </c>
      <c r="AV7" s="66">
        <f t="shared" ref="AV7:BD7" si="13">AV8</f>
        <v>537</v>
      </c>
      <c r="AW7" s="66">
        <f t="shared" si="13"/>
        <v>108</v>
      </c>
      <c r="AX7" s="66">
        <f t="shared" si="13"/>
        <v>0</v>
      </c>
      <c r="AY7" s="66">
        <f t="shared" si="13"/>
        <v>0</v>
      </c>
      <c r="AZ7" s="66">
        <f t="shared" si="13"/>
        <v>479</v>
      </c>
      <c r="BA7" s="66">
        <f t="shared" si="13"/>
        <v>364</v>
      </c>
      <c r="BB7" s="66">
        <f t="shared" si="13"/>
        <v>270</v>
      </c>
      <c r="BC7" s="66">
        <f t="shared" si="13"/>
        <v>245</v>
      </c>
      <c r="BD7" s="66">
        <f t="shared" si="13"/>
        <v>196</v>
      </c>
      <c r="BE7" s="64"/>
      <c r="BF7" s="65">
        <f>BF8</f>
        <v>48.3</v>
      </c>
      <c r="BG7" s="65">
        <f t="shared" ref="BG7:BO7" si="14">BG8</f>
        <v>45</v>
      </c>
      <c r="BH7" s="65">
        <f t="shared" si="14"/>
        <v>45.9</v>
      </c>
      <c r="BI7" s="65">
        <f t="shared" si="14"/>
        <v>53.7</v>
      </c>
      <c r="BJ7" s="65">
        <f t="shared" si="14"/>
        <v>52</v>
      </c>
      <c r="BK7" s="65">
        <f t="shared" si="14"/>
        <v>31.4</v>
      </c>
      <c r="BL7" s="65">
        <f t="shared" si="14"/>
        <v>34</v>
      </c>
      <c r="BM7" s="65">
        <f t="shared" si="14"/>
        <v>31.1</v>
      </c>
      <c r="BN7" s="65">
        <f t="shared" si="14"/>
        <v>31.8</v>
      </c>
      <c r="BO7" s="65">
        <f t="shared" si="14"/>
        <v>22.6</v>
      </c>
      <c r="BP7" s="62"/>
      <c r="BQ7" s="66">
        <f>BQ8</f>
        <v>27650</v>
      </c>
      <c r="BR7" s="66">
        <f t="shared" ref="BR7:BZ7" si="15">BR8</f>
        <v>25726</v>
      </c>
      <c r="BS7" s="66">
        <f t="shared" si="15"/>
        <v>26738</v>
      </c>
      <c r="BT7" s="66">
        <f t="shared" si="15"/>
        <v>30572</v>
      </c>
      <c r="BU7" s="66">
        <f t="shared" si="15"/>
        <v>31043</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26700</v>
      </c>
      <c r="CO7" s="65" t="s">
        <v>112</v>
      </c>
      <c r="CP7" s="65" t="s">
        <v>112</v>
      </c>
      <c r="CQ7" s="65" t="s">
        <v>112</v>
      </c>
      <c r="CR7" s="65" t="s">
        <v>112</v>
      </c>
      <c r="CS7" s="65" t="s">
        <v>112</v>
      </c>
      <c r="CT7" s="65" t="s">
        <v>112</v>
      </c>
      <c r="CU7" s="65" t="s">
        <v>112</v>
      </c>
      <c r="CV7" s="65" t="s">
        <v>112</v>
      </c>
      <c r="CW7" s="65" t="s">
        <v>112</v>
      </c>
      <c r="CX7" s="65" t="s">
        <v>110</v>
      </c>
      <c r="CY7" s="62"/>
      <c r="CZ7" s="65">
        <f>CZ8</f>
        <v>227.4</v>
      </c>
      <c r="DA7" s="65">
        <f t="shared" ref="DA7:DI7" si="16">DA8</f>
        <v>66.900000000000006</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137.19999999999999</v>
      </c>
      <c r="DL7" s="65">
        <f t="shared" ref="DL7:DT7" si="17">DL8</f>
        <v>136.4</v>
      </c>
      <c r="DM7" s="65">
        <f t="shared" si="17"/>
        <v>141.30000000000001</v>
      </c>
      <c r="DN7" s="65">
        <f t="shared" si="17"/>
        <v>139.80000000000001</v>
      </c>
      <c r="DO7" s="65">
        <f t="shared" si="17"/>
        <v>143.9</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222062</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23</v>
      </c>
      <c r="S8" s="70" t="s">
        <v>122</v>
      </c>
      <c r="T8" s="70" t="s">
        <v>123</v>
      </c>
      <c r="U8" s="71">
        <v>6340</v>
      </c>
      <c r="V8" s="71">
        <v>269</v>
      </c>
      <c r="W8" s="71">
        <v>200</v>
      </c>
      <c r="X8" s="70" t="s">
        <v>124</v>
      </c>
      <c r="Y8" s="72">
        <v>100.9</v>
      </c>
      <c r="Z8" s="72">
        <v>101.7</v>
      </c>
      <c r="AA8" s="72">
        <v>89.6</v>
      </c>
      <c r="AB8" s="72">
        <v>217.8</v>
      </c>
      <c r="AC8" s="72">
        <v>210.1</v>
      </c>
      <c r="AD8" s="72">
        <v>124.7</v>
      </c>
      <c r="AE8" s="72">
        <v>135.6</v>
      </c>
      <c r="AF8" s="72">
        <v>176.5</v>
      </c>
      <c r="AG8" s="72">
        <v>231.4</v>
      </c>
      <c r="AH8" s="72">
        <v>151.19999999999999</v>
      </c>
      <c r="AI8" s="69">
        <v>275.39999999999998</v>
      </c>
      <c r="AJ8" s="72">
        <v>55.3</v>
      </c>
      <c r="AK8" s="72">
        <v>56.9</v>
      </c>
      <c r="AL8" s="72">
        <v>21.6</v>
      </c>
      <c r="AM8" s="72">
        <v>0</v>
      </c>
      <c r="AN8" s="72">
        <v>0</v>
      </c>
      <c r="AO8" s="72">
        <v>21.4</v>
      </c>
      <c r="AP8" s="72">
        <v>24.8</v>
      </c>
      <c r="AQ8" s="72">
        <v>20.3</v>
      </c>
      <c r="AR8" s="72">
        <v>20.2</v>
      </c>
      <c r="AS8" s="72">
        <v>19.8</v>
      </c>
      <c r="AT8" s="69">
        <v>13.3</v>
      </c>
      <c r="AU8" s="73">
        <v>512</v>
      </c>
      <c r="AV8" s="73">
        <v>537</v>
      </c>
      <c r="AW8" s="73">
        <v>108</v>
      </c>
      <c r="AX8" s="73">
        <v>0</v>
      </c>
      <c r="AY8" s="73">
        <v>0</v>
      </c>
      <c r="AZ8" s="73">
        <v>479</v>
      </c>
      <c r="BA8" s="73">
        <v>364</v>
      </c>
      <c r="BB8" s="73">
        <v>270</v>
      </c>
      <c r="BC8" s="73">
        <v>245</v>
      </c>
      <c r="BD8" s="73">
        <v>196</v>
      </c>
      <c r="BE8" s="73">
        <v>140</v>
      </c>
      <c r="BF8" s="72">
        <v>48.3</v>
      </c>
      <c r="BG8" s="72">
        <v>45</v>
      </c>
      <c r="BH8" s="72">
        <v>45.9</v>
      </c>
      <c r="BI8" s="72">
        <v>53.7</v>
      </c>
      <c r="BJ8" s="72">
        <v>52</v>
      </c>
      <c r="BK8" s="72">
        <v>31.4</v>
      </c>
      <c r="BL8" s="72">
        <v>34</v>
      </c>
      <c r="BM8" s="72">
        <v>31.1</v>
      </c>
      <c r="BN8" s="72">
        <v>31.8</v>
      </c>
      <c r="BO8" s="72">
        <v>22.6</v>
      </c>
      <c r="BP8" s="69">
        <v>45.2</v>
      </c>
      <c r="BQ8" s="73">
        <v>27650</v>
      </c>
      <c r="BR8" s="73">
        <v>25726</v>
      </c>
      <c r="BS8" s="73">
        <v>26738</v>
      </c>
      <c r="BT8" s="74">
        <v>30572</v>
      </c>
      <c r="BU8" s="74">
        <v>31043</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26700</v>
      </c>
      <c r="CO8" s="72" t="s">
        <v>117</v>
      </c>
      <c r="CP8" s="72" t="s">
        <v>117</v>
      </c>
      <c r="CQ8" s="72" t="s">
        <v>117</v>
      </c>
      <c r="CR8" s="72" t="s">
        <v>117</v>
      </c>
      <c r="CS8" s="72" t="s">
        <v>117</v>
      </c>
      <c r="CT8" s="72" t="s">
        <v>117</v>
      </c>
      <c r="CU8" s="72" t="s">
        <v>117</v>
      </c>
      <c r="CV8" s="72" t="s">
        <v>117</v>
      </c>
      <c r="CW8" s="72" t="s">
        <v>117</v>
      </c>
      <c r="CX8" s="72" t="s">
        <v>117</v>
      </c>
      <c r="CY8" s="69" t="s">
        <v>117</v>
      </c>
      <c r="CZ8" s="72">
        <v>227.4</v>
      </c>
      <c r="DA8" s="72">
        <v>66.900000000000006</v>
      </c>
      <c r="DB8" s="72">
        <v>0</v>
      </c>
      <c r="DC8" s="72">
        <v>0</v>
      </c>
      <c r="DD8" s="72">
        <v>0</v>
      </c>
      <c r="DE8" s="72">
        <v>425</v>
      </c>
      <c r="DF8" s="72">
        <v>329.2</v>
      </c>
      <c r="DG8" s="72">
        <v>249.7</v>
      </c>
      <c r="DH8" s="72">
        <v>279.60000000000002</v>
      </c>
      <c r="DI8" s="72">
        <v>236.7</v>
      </c>
      <c r="DJ8" s="69">
        <v>122.6</v>
      </c>
      <c r="DK8" s="72">
        <v>137.19999999999999</v>
      </c>
      <c r="DL8" s="72">
        <v>136.4</v>
      </c>
      <c r="DM8" s="72">
        <v>141.30000000000001</v>
      </c>
      <c r="DN8" s="72">
        <v>139.80000000000001</v>
      </c>
      <c r="DO8" s="72">
        <v>143.9</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2018-03-23T07:01:08Z</cp:lastPrinted>
  <dcterms:created xsi:type="dcterms:W3CDTF">2018-02-09T01:47:53Z</dcterms:created>
  <dcterms:modified xsi:type="dcterms:W3CDTF">2018-03-26T05:04:36Z</dcterms:modified>
  <cp:category/>
</cp:coreProperties>
</file>