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財政室\02 課共通\02 県自治財政室\04 公営企業\09 公営企業経営比較分析（作成：公営企業、公表：財政）\H29公表(28年度)\300302受領（3-14〆切）【依頼】平成28年度決算「経営比較分析表」の分析等について（休養宿泊施設事業・駐車場整備事業）\03 回答修正0319\修正版2\"/>
    </mc:Choice>
  </mc:AlternateContent>
  <workbookProtection workbookPassword="B319" lockStructure="1"/>
  <bookViews>
    <workbookView xWindow="0" yWindow="0" windowWidth="20490" windowHeight="769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MA32" i="4" s="1"/>
  <c r="DS7" i="5"/>
  <c r="DR7" i="5"/>
  <c r="KO32" i="4" s="1"/>
  <c r="DQ7" i="5"/>
  <c r="JV32" i="4" s="1"/>
  <c r="DP7" i="5"/>
  <c r="JC32" i="4" s="1"/>
  <c r="DO7" i="5"/>
  <c r="DN7" i="5"/>
  <c r="DM7" i="5"/>
  <c r="KO31" i="4" s="1"/>
  <c r="DL7" i="5"/>
  <c r="JV31" i="4" s="1"/>
  <c r="DK7" i="5"/>
  <c r="DI7" i="5"/>
  <c r="MI78" i="4" s="1"/>
  <c r="DH7" i="5"/>
  <c r="LT78" i="4" s="1"/>
  <c r="DG7" i="5"/>
  <c r="LE78" i="4" s="1"/>
  <c r="DF7" i="5"/>
  <c r="DE7" i="5"/>
  <c r="KA78" i="4" s="1"/>
  <c r="DD7" i="5"/>
  <c r="MI77" i="4" s="1"/>
  <c r="DC7" i="5"/>
  <c r="LT77" i="4" s="1"/>
  <c r="DB7" i="5"/>
  <c r="DA7" i="5"/>
  <c r="CZ7" i="5"/>
  <c r="KA77" i="4" s="1"/>
  <c r="CN7" i="5"/>
  <c r="CV76" i="4" s="1"/>
  <c r="CM7" i="5"/>
  <c r="BZ7" i="5"/>
  <c r="MA53" i="4" s="1"/>
  <c r="BY7" i="5"/>
  <c r="LH53" i="4" s="1"/>
  <c r="BX7" i="5"/>
  <c r="BW7" i="5"/>
  <c r="BV7" i="5"/>
  <c r="JC53" i="4" s="1"/>
  <c r="BU7" i="5"/>
  <c r="MA52" i="4" s="1"/>
  <c r="BT7" i="5"/>
  <c r="LH52" i="4" s="1"/>
  <c r="BS7" i="5"/>
  <c r="BR7" i="5"/>
  <c r="BQ7" i="5"/>
  <c r="JC52" i="4" s="1"/>
  <c r="BO7" i="5"/>
  <c r="HJ53" i="4" s="1"/>
  <c r="BN7" i="5"/>
  <c r="BM7" i="5"/>
  <c r="FX53" i="4" s="1"/>
  <c r="BL7" i="5"/>
  <c r="FE53" i="4" s="1"/>
  <c r="BK7" i="5"/>
  <c r="BJ7" i="5"/>
  <c r="BI7" i="5"/>
  <c r="GQ52" i="4" s="1"/>
  <c r="BH7" i="5"/>
  <c r="FX52" i="4" s="1"/>
  <c r="BG7" i="5"/>
  <c r="FE52" i="4" s="1"/>
  <c r="BF7" i="5"/>
  <c r="BD7" i="5"/>
  <c r="CS53" i="4" s="1"/>
  <c r="BC7" i="5"/>
  <c r="BZ53" i="4" s="1"/>
  <c r="BB7" i="5"/>
  <c r="BG53" i="4" s="1"/>
  <c r="BA7" i="5"/>
  <c r="AZ7" i="5"/>
  <c r="AY7" i="5"/>
  <c r="CS52" i="4" s="1"/>
  <c r="AX7" i="5"/>
  <c r="BZ52" i="4" s="1"/>
  <c r="AW7" i="5"/>
  <c r="AV7" i="5"/>
  <c r="AN52" i="4" s="1"/>
  <c r="AU7" i="5"/>
  <c r="U52" i="4" s="1"/>
  <c r="AS7" i="5"/>
  <c r="HJ32" i="4" s="1"/>
  <c r="AR7" i="5"/>
  <c r="AQ7" i="5"/>
  <c r="AP7" i="5"/>
  <c r="FE32" i="4" s="1"/>
  <c r="AO7" i="5"/>
  <c r="EL32" i="4" s="1"/>
  <c r="AN7" i="5"/>
  <c r="AM7" i="5"/>
  <c r="GQ31" i="4" s="1"/>
  <c r="AL7" i="5"/>
  <c r="FX31" i="4" s="1"/>
  <c r="AK7" i="5"/>
  <c r="FE31" i="4" s="1"/>
  <c r="AJ7" i="5"/>
  <c r="AH7" i="5"/>
  <c r="CS32" i="4" s="1"/>
  <c r="AG7" i="5"/>
  <c r="BZ32" i="4" s="1"/>
  <c r="AF7" i="5"/>
  <c r="BG32" i="4" s="1"/>
  <c r="AE7" i="5"/>
  <c r="AD7" i="5"/>
  <c r="U32" i="4" s="1"/>
  <c r="AC7" i="5"/>
  <c r="CS31" i="4" s="1"/>
  <c r="AB7" i="5"/>
  <c r="AA7" i="5"/>
  <c r="Z7" i="5"/>
  <c r="Y7" i="5"/>
  <c r="U31" i="4" s="1"/>
  <c r="X7" i="5"/>
  <c r="LJ10" i="4" s="1"/>
  <c r="W7" i="5"/>
  <c r="V7" i="5"/>
  <c r="HX10" i="4" s="1"/>
  <c r="U7" i="5"/>
  <c r="LJ8" i="4" s="1"/>
  <c r="T7" i="5"/>
  <c r="S7" i="5"/>
  <c r="R7" i="5"/>
  <c r="DU10" i="4" s="1"/>
  <c r="Q7" i="5"/>
  <c r="CF10" i="4" s="1"/>
  <c r="P7" i="5"/>
  <c r="AQ10" i="4" s="1"/>
  <c r="O7" i="5"/>
  <c r="N7" i="5"/>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KP78" i="4"/>
  <c r="IT78" i="4"/>
  <c r="IE78" i="4"/>
  <c r="HP78" i="4"/>
  <c r="HA78" i="4"/>
  <c r="GL78" i="4"/>
  <c r="BZ78" i="4"/>
  <c r="BK78" i="4"/>
  <c r="AV78" i="4"/>
  <c r="AG78" i="4"/>
  <c r="R78" i="4"/>
  <c r="LE77" i="4"/>
  <c r="KP77" i="4"/>
  <c r="IT77" i="4"/>
  <c r="IE77" i="4"/>
  <c r="HP77" i="4"/>
  <c r="HA77" i="4"/>
  <c r="GL77" i="4"/>
  <c r="BZ77" i="4"/>
  <c r="BK77" i="4"/>
  <c r="AV77" i="4"/>
  <c r="AG77" i="4"/>
  <c r="R77" i="4"/>
  <c r="CV67" i="4"/>
  <c r="KO53" i="4"/>
  <c r="JV53" i="4"/>
  <c r="GQ53" i="4"/>
  <c r="EL53" i="4"/>
  <c r="AN53" i="4"/>
  <c r="U53" i="4"/>
  <c r="KO52" i="4"/>
  <c r="JV52" i="4"/>
  <c r="HJ52" i="4"/>
  <c r="EL52" i="4"/>
  <c r="BG52" i="4"/>
  <c r="LH32" i="4"/>
  <c r="GQ32" i="4"/>
  <c r="FX32" i="4"/>
  <c r="AN32" i="4"/>
  <c r="MA31" i="4"/>
  <c r="LH31" i="4"/>
  <c r="JC31" i="4"/>
  <c r="HJ31" i="4"/>
  <c r="EL31" i="4"/>
  <c r="BZ31" i="4"/>
  <c r="BG31" i="4"/>
  <c r="AN31" i="4"/>
  <c r="JQ10" i="4"/>
  <c r="B10" i="4"/>
  <c r="JQ8" i="4"/>
  <c r="HX8" i="4"/>
  <c r="AQ8" i="4"/>
  <c r="B6" i="4"/>
  <c r="BZ76" i="4" l="1"/>
  <c r="MA51" i="4"/>
  <c r="MI76" i="4"/>
  <c r="HJ51" i="4"/>
  <c r="MA30" i="4"/>
  <c r="IT76" i="4"/>
  <c r="CS51" i="4"/>
  <c r="HJ30" i="4"/>
  <c r="CS30" i="4"/>
  <c r="C11" i="5"/>
  <c r="D11" i="5"/>
  <c r="E11" i="5"/>
  <c r="B11" i="5"/>
  <c r="BK76" i="4" l="1"/>
  <c r="LH51" i="4"/>
  <c r="BZ30" i="4"/>
  <c r="LT76" i="4"/>
  <c r="GQ51" i="4"/>
  <c r="LH30" i="4"/>
  <c r="IE76" i="4"/>
  <c r="BZ51" i="4"/>
  <c r="GQ30" i="4"/>
  <c r="KP76" i="4"/>
  <c r="FE51" i="4"/>
  <c r="HA76" i="4"/>
  <c r="AN51" i="4"/>
  <c r="FE30" i="4"/>
  <c r="AN30" i="4"/>
  <c r="AG76" i="4"/>
  <c r="JV51" i="4"/>
  <c r="JV30" i="4"/>
  <c r="HP76" i="4"/>
  <c r="BG51" i="4"/>
  <c r="BG30" i="4"/>
  <c r="AV76" i="4"/>
  <c r="KO51" i="4"/>
  <c r="LE76" i="4"/>
  <c r="KO30" i="4"/>
  <c r="FX30" i="4"/>
  <c r="FX51" i="4"/>
  <c r="R76" i="4"/>
  <c r="JC51" i="4"/>
  <c r="KA76" i="4"/>
  <c r="EL51" i="4"/>
  <c r="JC30" i="4"/>
  <c r="GL76" i="4"/>
  <c r="U51" i="4"/>
  <c r="EL30" i="4"/>
  <c r="U30" i="4"/>
</calcChain>
</file>

<file path=xl/sharedStrings.xml><?xml version="1.0" encoding="utf-8"?>
<sst xmlns="http://schemas.openxmlformats.org/spreadsheetml/2006/main" count="314" uniqueCount="135">
  <si>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</si>
  <si>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</si>
  <si>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</si>
  <si>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</si>
  <si>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</si>
  <si>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</si>
  <si>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</si>
  <si>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</si>
  <si>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</si>
  <si>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</si>
  <si>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</si>
  <si>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</si>
  <si>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</si>
  <si>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</si>
  <si>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</si>
  <si>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</si>
  <si>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</si>
  <si>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</si>
  <si>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</si>
  <si>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</si>
  <si>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</si>
  <si>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</si>
  <si>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</si>
  <si>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</si>
  <si>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</si>
  <si>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</si>
  <si>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</si>
  <si>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</si>
  <si>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</si>
  <si>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</si>
  <si>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</si>
  <si>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</si>
  <si>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</si>
  <si>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</si>
  <si>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</si>
  <si>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</si>
  <si>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</si>
  <si>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</si>
  <si>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</si>
  <si>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</si>
  <si>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</si>
  <si>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</si>
  <si>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</si>
  <si>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</si>
  <si>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</si>
  <si>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</si>
  <si>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</si>
  <si>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</si>
  <si>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</si>
  <si>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</si>
  <si>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</si>
  <si>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</si>
  <si>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</si>
  <si>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</si>
  <si>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</si>
  <si>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</si>
  <si>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</si>
  <si>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</si>
  <si>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</si>
  <si>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</si>
  <si>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</si>
  <si>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</si>
  <si>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</si>
  <si>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</si>
  <si>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</si>
  <si>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</si>
  <si>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</si>
  <si>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</si>
  <si>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</si>
  <si>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</si>
  <si>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</si>
  <si>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</si>
  <si>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</si>
  <si>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</si>
  <si>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</si>
  <si>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</si>
  <si>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</si>
  <si>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</si>
  <si>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</si>
  <si>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</si>
  <si>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</si>
  <si>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</si>
  <si>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</si>
  <si>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</si>
  <si>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</si>
  <si>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</si>
  <si>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</si>
  <si>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</si>
  <si>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</si>
  <si>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</si>
  <si>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</si>
  <si>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</si>
  <si>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</si>
  <si>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</si>
  <si>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</si>
  <si>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</si>
  <si>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</si>
  <si>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</si>
  <si>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</si>
  <si>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</si>
  <si>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</si>
  <si>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</si>
  <si>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</si>
  <si>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</si>
  <si>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</si>
  <si>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</si>
  <si>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</si>
  <si>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</si>
  <si>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</si>
  <si>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</si>
  <si>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</si>
  <si>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</si>
  <si>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</si>
  <si>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静岡県　熱海市</t>
  </si>
  <si>
    <t>来の宮駐車場</t>
  </si>
  <si>
    <t>法非適用</t>
  </si>
  <si>
    <t>駐車場整備事業</t>
  </si>
  <si>
    <t>-</t>
  </si>
  <si>
    <t>Ａ３Ｂ１</t>
  </si>
  <si>
    <t>該当数値なし</t>
  </si>
  <si>
    <t>届出駐車場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</si>
  <si>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</si>
  <si>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</si>
  <si>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</si>
  <si>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</si>
  <si>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</si>
  <si>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</si>
  <si>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</si>
  <si>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</si>
  <si>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</si>
  <si>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</si>
  <si>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設置から30年を経過しており、経営も厳しい状況にあることから、維持管理費の節減等を目的とした設備投資を行います。
　⑧設備投資見込額については、建設後の経過年数や現段階における修繕の度合い、利用頻度等を踏まえて見込額を算出したが、今後は予防保全についても考慮しつつ、見込額を見直していく。</t>
    <rPh sb="1" eb="3">
      <t>セッチ</t>
    </rPh>
    <rPh sb="7" eb="8">
      <t>ネン</t>
    </rPh>
    <rPh sb="9" eb="11">
      <t>ケイカ</t>
    </rPh>
    <rPh sb="16" eb="18">
      <t>ケイエイ</t>
    </rPh>
    <rPh sb="19" eb="20">
      <t>キビ</t>
    </rPh>
    <rPh sb="22" eb="24">
      <t>ジョウキョウ</t>
    </rPh>
    <rPh sb="32" eb="34">
      <t>イジ</t>
    </rPh>
    <rPh sb="34" eb="37">
      <t>カンリヒ</t>
    </rPh>
    <rPh sb="38" eb="40">
      <t>セツゲン</t>
    </rPh>
    <rPh sb="40" eb="41">
      <t>トウ</t>
    </rPh>
    <rPh sb="42" eb="44">
      <t>モクテキ</t>
    </rPh>
    <rPh sb="47" eb="49">
      <t>セツビ</t>
    </rPh>
    <rPh sb="49" eb="51">
      <t>トウシ</t>
    </rPh>
    <rPh sb="52" eb="53">
      <t>オコナ</t>
    </rPh>
    <phoneticPr fontId="6"/>
  </si>
  <si>
    <t>　稼働率は、比較的高い状況であるが、維持管理経費の増大により収益等の状況は厳しい状況にあるため、平成30年度に機械化を行い、無人化による維持管理費の抑制や駐車料金の見直しを行い経営改善を図っていく。
　なお、駐車場の一層の合理的、効率的な管理運営を行うため、平成31年度より指定管理者制度を導入する予定である。</t>
    <rPh sb="18" eb="20">
      <t>イジ</t>
    </rPh>
    <rPh sb="20" eb="22">
      <t>カンリ</t>
    </rPh>
    <rPh sb="22" eb="24">
      <t>ケイヒ</t>
    </rPh>
    <rPh sb="25" eb="27">
      <t>ゾウダイ</t>
    </rPh>
    <rPh sb="30" eb="32">
      <t>シュウエキ</t>
    </rPh>
    <rPh sb="32" eb="33">
      <t>トウ</t>
    </rPh>
    <rPh sb="34" eb="36">
      <t>ジョウキョウ</t>
    </rPh>
    <rPh sb="37" eb="38">
      <t>キビ</t>
    </rPh>
    <rPh sb="40" eb="42">
      <t>ジョウキョウ</t>
    </rPh>
    <rPh sb="48" eb="50">
      <t>ヘイセイ</t>
    </rPh>
    <rPh sb="52" eb="53">
      <t>ネン</t>
    </rPh>
    <rPh sb="53" eb="54">
      <t>ド</t>
    </rPh>
    <rPh sb="55" eb="58">
      <t>キカイカ</t>
    </rPh>
    <rPh sb="59" eb="60">
      <t>オコナ</t>
    </rPh>
    <rPh sb="62" eb="65">
      <t>ムジンカ</t>
    </rPh>
    <rPh sb="68" eb="70">
      <t>イジ</t>
    </rPh>
    <rPh sb="70" eb="73">
      <t>カンリヒ</t>
    </rPh>
    <rPh sb="74" eb="76">
      <t>ヨクセイ</t>
    </rPh>
    <rPh sb="77" eb="79">
      <t>チュウシャ</t>
    </rPh>
    <rPh sb="79" eb="81">
      <t>リョウキン</t>
    </rPh>
    <rPh sb="82" eb="84">
      <t>ミナオ</t>
    </rPh>
    <rPh sb="86" eb="87">
      <t>オコナ</t>
    </rPh>
    <rPh sb="88" eb="90">
      <t>ケイエイ</t>
    </rPh>
    <rPh sb="90" eb="92">
      <t>カイゼン</t>
    </rPh>
    <rPh sb="93" eb="94">
      <t>ハカ</t>
    </rPh>
    <phoneticPr fontId="6"/>
  </si>
  <si>
    <t>　収益的収支比率が100％を下回っており、維持管理費（有人管理に伴う委託料等）が増大していることや本市の他の市営駐車場に比べ駐車場の料金設定が低いことから、経営としては厳しい状況にあると言えます。
　ただ、市営駐車場全体としては、①収益的収支比率 106.55%、②他会計補助金比率 0、④売上高GOP比率 45.98%となり、市全体として捉えた場合、比較的安定経営をしていると考えられる。
※平成28年度より特別会計を設けたため、平成24年度から平成27年度までは当該値がない。</t>
    <rPh sb="1" eb="4">
      <t>シュウエキテキ</t>
    </rPh>
    <rPh sb="4" eb="6">
      <t>シュウシ</t>
    </rPh>
    <rPh sb="6" eb="8">
      <t>ヒリツ</t>
    </rPh>
    <rPh sb="14" eb="16">
      <t>シタマワ</t>
    </rPh>
    <rPh sb="21" eb="23">
      <t>イジ</t>
    </rPh>
    <rPh sb="23" eb="26">
      <t>カンリヒ</t>
    </rPh>
    <rPh sb="27" eb="29">
      <t>ユウジン</t>
    </rPh>
    <rPh sb="29" eb="31">
      <t>カンリ</t>
    </rPh>
    <rPh sb="32" eb="33">
      <t>トモナ</t>
    </rPh>
    <rPh sb="34" eb="37">
      <t>イタクリョウ</t>
    </rPh>
    <rPh sb="37" eb="38">
      <t>ナド</t>
    </rPh>
    <rPh sb="40" eb="42">
      <t>ゾウダイ</t>
    </rPh>
    <rPh sb="78" eb="80">
      <t>ケイエイ</t>
    </rPh>
    <rPh sb="84" eb="85">
      <t>キビ</t>
    </rPh>
    <rPh sb="87" eb="89">
      <t>ジョウキョウ</t>
    </rPh>
    <rPh sb="93" eb="94">
      <t>イ</t>
    </rPh>
    <phoneticPr fontId="6"/>
  </si>
  <si>
    <t>　稼働率は、比較的高い状況にあり、周辺施設の状況から稼働率を維持できると考えられる。
　利用状況については、今回が特別会計を設けた初年度にあたるため、次年度以降の推移を踏まえつつ、今後について検証していく。
※平成28年度より特別会計を設けたため、平成24年度から平成27年度までは当該値がない。</t>
    <rPh sb="57" eb="59">
      <t>トクベツ</t>
    </rPh>
    <rPh sb="59" eb="61">
      <t>カイケイ</t>
    </rPh>
    <rPh sb="62" eb="63">
      <t>モウ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</si>
</sst>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#N/A</c:v>
                </c:pt>
                <c:pt idx="2">
                  <c:v>#N/A</c:v>
                </c:pt>
                <c:pt idx="3">
                  <c:v>#N/A</c:v>
                </c:pt>
                <c:pt idx="4">
                  <c:v>76.599999999999994</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07806272"/>
        <c:axId val="2078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07806272"/>
        <c:axId val="207806656"/>
      </c:lineChart>
      <c:dateAx>
        <c:axId val="207806272"/>
        <c:scaling>
          <c:orientation val="minMax"/>
        </c:scaling>
        <c:delete val="1"/>
        <c:axPos val="b"/>
        <c:numFmt formatCode="ge" sourceLinked="1"/>
        <c:majorTickMark val="none"/>
        <c:minorTickMark val="none"/>
        <c:tickLblPos val="none"/>
        <c:crossAx val="207806656"/>
        <c:crosses val="autoZero"/>
        <c:auto val="1"/>
        <c:lblOffset val="100"/>
        <c:baseTimeUnit val="years"/>
      </c:dateAx>
      <c:valAx>
        <c:axId val="20780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80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08225296"/>
        <c:axId val="20822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08225296"/>
        <c:axId val="208225680"/>
      </c:lineChart>
      <c:dateAx>
        <c:axId val="208225296"/>
        <c:scaling>
          <c:orientation val="minMax"/>
        </c:scaling>
        <c:delete val="1"/>
        <c:axPos val="b"/>
        <c:numFmt formatCode="ge" sourceLinked="1"/>
        <c:majorTickMark val="none"/>
        <c:minorTickMark val="none"/>
        <c:tickLblPos val="none"/>
        <c:crossAx val="208225680"/>
        <c:crosses val="autoZero"/>
        <c:auto val="1"/>
        <c:lblOffset val="100"/>
        <c:baseTimeUnit val="years"/>
      </c:dateAx>
      <c:valAx>
        <c:axId val="208225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22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05729376"/>
        <c:axId val="20572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05729376"/>
        <c:axId val="205729768"/>
      </c:lineChart>
      <c:dateAx>
        <c:axId val="205729376"/>
        <c:scaling>
          <c:orientation val="minMax"/>
        </c:scaling>
        <c:delete val="1"/>
        <c:axPos val="b"/>
        <c:numFmt formatCode="ge" sourceLinked="1"/>
        <c:majorTickMark val="none"/>
        <c:minorTickMark val="none"/>
        <c:tickLblPos val="none"/>
        <c:crossAx val="205729768"/>
        <c:crosses val="autoZero"/>
        <c:auto val="1"/>
        <c:lblOffset val="100"/>
        <c:baseTimeUnit val="years"/>
      </c:dateAx>
      <c:valAx>
        <c:axId val="205729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72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05730552"/>
        <c:axId val="20573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05730552"/>
        <c:axId val="205730944"/>
      </c:lineChart>
      <c:dateAx>
        <c:axId val="205730552"/>
        <c:scaling>
          <c:orientation val="minMax"/>
        </c:scaling>
        <c:delete val="1"/>
        <c:axPos val="b"/>
        <c:numFmt formatCode="ge" sourceLinked="1"/>
        <c:majorTickMark val="none"/>
        <c:minorTickMark val="none"/>
        <c:tickLblPos val="none"/>
        <c:crossAx val="205730944"/>
        <c:crosses val="autoZero"/>
        <c:auto val="1"/>
        <c:lblOffset val="100"/>
        <c:baseTimeUnit val="years"/>
      </c:dateAx>
      <c:valAx>
        <c:axId val="20573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730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05731728"/>
        <c:axId val="20573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05731728"/>
        <c:axId val="205732120"/>
      </c:lineChart>
      <c:dateAx>
        <c:axId val="205731728"/>
        <c:scaling>
          <c:orientation val="minMax"/>
        </c:scaling>
        <c:delete val="1"/>
        <c:axPos val="b"/>
        <c:numFmt formatCode="ge" sourceLinked="1"/>
        <c:majorTickMark val="none"/>
        <c:minorTickMark val="none"/>
        <c:tickLblPos val="none"/>
        <c:crossAx val="205732120"/>
        <c:crosses val="autoZero"/>
        <c:auto val="1"/>
        <c:lblOffset val="100"/>
        <c:baseTimeUnit val="years"/>
      </c:dateAx>
      <c:valAx>
        <c:axId val="205732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73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08732048"/>
        <c:axId val="20873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08732048"/>
        <c:axId val="208732440"/>
      </c:lineChart>
      <c:dateAx>
        <c:axId val="208732048"/>
        <c:scaling>
          <c:orientation val="minMax"/>
        </c:scaling>
        <c:delete val="1"/>
        <c:axPos val="b"/>
        <c:numFmt formatCode="ge" sourceLinked="1"/>
        <c:majorTickMark val="none"/>
        <c:minorTickMark val="none"/>
        <c:tickLblPos val="none"/>
        <c:crossAx val="208732440"/>
        <c:crosses val="autoZero"/>
        <c:auto val="1"/>
        <c:lblOffset val="100"/>
        <c:baseTimeUnit val="years"/>
      </c:dateAx>
      <c:valAx>
        <c:axId val="208732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873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#N/A</c:v>
                </c:pt>
                <c:pt idx="2">
                  <c:v>#N/A</c:v>
                </c:pt>
                <c:pt idx="3">
                  <c:v>#N/A</c:v>
                </c:pt>
                <c:pt idx="4">
                  <c:v>133.9</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08733224"/>
        <c:axId val="20873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08733224"/>
        <c:axId val="208733616"/>
      </c:lineChart>
      <c:dateAx>
        <c:axId val="208733224"/>
        <c:scaling>
          <c:orientation val="minMax"/>
        </c:scaling>
        <c:delete val="1"/>
        <c:axPos val="b"/>
        <c:numFmt formatCode="ge" sourceLinked="1"/>
        <c:majorTickMark val="none"/>
        <c:minorTickMark val="none"/>
        <c:tickLblPos val="none"/>
        <c:crossAx val="208733616"/>
        <c:crosses val="autoZero"/>
        <c:auto val="1"/>
        <c:lblOffset val="100"/>
        <c:baseTimeUnit val="years"/>
      </c:dateAx>
      <c:valAx>
        <c:axId val="20873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733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#N/A</c:v>
                </c:pt>
                <c:pt idx="2">
                  <c:v>#N/A</c:v>
                </c:pt>
                <c:pt idx="3">
                  <c:v>#N/A</c:v>
                </c:pt>
                <c:pt idx="4">
                  <c:v>-13.2</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08528136"/>
        <c:axId val="20852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08528136"/>
        <c:axId val="208528528"/>
      </c:lineChart>
      <c:dateAx>
        <c:axId val="208528136"/>
        <c:scaling>
          <c:orientation val="minMax"/>
        </c:scaling>
        <c:delete val="1"/>
        <c:axPos val="b"/>
        <c:numFmt formatCode="ge" sourceLinked="1"/>
        <c:majorTickMark val="none"/>
        <c:minorTickMark val="none"/>
        <c:tickLblPos val="none"/>
        <c:crossAx val="208528528"/>
        <c:crosses val="autoZero"/>
        <c:auto val="1"/>
        <c:lblOffset val="100"/>
        <c:baseTimeUnit val="years"/>
      </c:dateAx>
      <c:valAx>
        <c:axId val="20852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528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#N/A</c:v>
                </c:pt>
                <c:pt idx="2">
                  <c:v>#N/A</c:v>
                </c:pt>
                <c:pt idx="3">
                  <c:v>#N/A</c:v>
                </c:pt>
                <c:pt idx="4">
                  <c:v>-4682</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08731656"/>
        <c:axId val="20873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08731656"/>
        <c:axId val="208731264"/>
      </c:lineChart>
      <c:dateAx>
        <c:axId val="208731656"/>
        <c:scaling>
          <c:orientation val="minMax"/>
        </c:scaling>
        <c:delete val="1"/>
        <c:axPos val="b"/>
        <c:numFmt formatCode="ge" sourceLinked="1"/>
        <c:majorTickMark val="none"/>
        <c:minorTickMark val="none"/>
        <c:tickLblPos val="none"/>
        <c:crossAx val="208731264"/>
        <c:crosses val="autoZero"/>
        <c:auto val="1"/>
        <c:lblOffset val="100"/>
        <c:baseTimeUnit val="years"/>
      </c:dateAx>
      <c:valAx>
        <c:axId val="208731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8731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F40" zoomScaleNormal="100" zoomScaleSheetLayoutView="70" workbookViewId="0">
      <selection activeCell="ND65" sqref="ND65:NR65"/>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静岡県熱海市　来の宮駐車場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2000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59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108</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133</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t="str">
        <f>データ!Y7</f>
        <v>-</v>
      </c>
      <c r="V31" s="111"/>
      <c r="W31" s="111"/>
      <c r="X31" s="111"/>
      <c r="Y31" s="111"/>
      <c r="Z31" s="111"/>
      <c r="AA31" s="111"/>
      <c r="AB31" s="111"/>
      <c r="AC31" s="111"/>
      <c r="AD31" s="111"/>
      <c r="AE31" s="111"/>
      <c r="AF31" s="111"/>
      <c r="AG31" s="111"/>
      <c r="AH31" s="111"/>
      <c r="AI31" s="111"/>
      <c r="AJ31" s="111"/>
      <c r="AK31" s="111"/>
      <c r="AL31" s="111"/>
      <c r="AM31" s="111"/>
      <c r="AN31" s="111" t="str">
        <f>データ!Z7</f>
        <v>-</v>
      </c>
      <c r="AO31" s="111"/>
      <c r="AP31" s="111"/>
      <c r="AQ31" s="111"/>
      <c r="AR31" s="111"/>
      <c r="AS31" s="111"/>
      <c r="AT31" s="111"/>
      <c r="AU31" s="111"/>
      <c r="AV31" s="111"/>
      <c r="AW31" s="111"/>
      <c r="AX31" s="111"/>
      <c r="AY31" s="111"/>
      <c r="AZ31" s="111"/>
      <c r="BA31" s="111"/>
      <c r="BB31" s="111"/>
      <c r="BC31" s="111"/>
      <c r="BD31" s="111"/>
      <c r="BE31" s="111"/>
      <c r="BF31" s="111"/>
      <c r="BG31" s="111" t="str">
        <f>データ!AA7</f>
        <v>-</v>
      </c>
      <c r="BH31" s="111"/>
      <c r="BI31" s="111"/>
      <c r="BJ31" s="111"/>
      <c r="BK31" s="111"/>
      <c r="BL31" s="111"/>
      <c r="BM31" s="111"/>
      <c r="BN31" s="111"/>
      <c r="BO31" s="111"/>
      <c r="BP31" s="111"/>
      <c r="BQ31" s="111"/>
      <c r="BR31" s="111"/>
      <c r="BS31" s="111"/>
      <c r="BT31" s="111"/>
      <c r="BU31" s="111"/>
      <c r="BV31" s="111"/>
      <c r="BW31" s="111"/>
      <c r="BX31" s="111"/>
      <c r="BY31" s="111"/>
      <c r="BZ31" s="111" t="str">
        <f>データ!AB7</f>
        <v>-</v>
      </c>
      <c r="CA31" s="111"/>
      <c r="CB31" s="111"/>
      <c r="CC31" s="111"/>
      <c r="CD31" s="111"/>
      <c r="CE31" s="111"/>
      <c r="CF31" s="111"/>
      <c r="CG31" s="111"/>
      <c r="CH31" s="111"/>
      <c r="CI31" s="111"/>
      <c r="CJ31" s="111"/>
      <c r="CK31" s="111"/>
      <c r="CL31" s="111"/>
      <c r="CM31" s="111"/>
      <c r="CN31" s="111"/>
      <c r="CO31" s="111"/>
      <c r="CP31" s="111"/>
      <c r="CQ31" s="111"/>
      <c r="CR31" s="111"/>
      <c r="CS31" s="111">
        <f>データ!AC7</f>
        <v>76.599999999999994</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t="str">
        <f>データ!AJ7</f>
        <v>-</v>
      </c>
      <c r="EM31" s="111"/>
      <c r="EN31" s="111"/>
      <c r="EO31" s="111"/>
      <c r="EP31" s="111"/>
      <c r="EQ31" s="111"/>
      <c r="ER31" s="111"/>
      <c r="ES31" s="111"/>
      <c r="ET31" s="111"/>
      <c r="EU31" s="111"/>
      <c r="EV31" s="111"/>
      <c r="EW31" s="111"/>
      <c r="EX31" s="111"/>
      <c r="EY31" s="111"/>
      <c r="EZ31" s="111"/>
      <c r="FA31" s="111"/>
      <c r="FB31" s="111"/>
      <c r="FC31" s="111"/>
      <c r="FD31" s="111"/>
      <c r="FE31" s="111" t="str">
        <f>データ!AK7</f>
        <v>-</v>
      </c>
      <c r="FF31" s="111"/>
      <c r="FG31" s="111"/>
      <c r="FH31" s="111"/>
      <c r="FI31" s="111"/>
      <c r="FJ31" s="111"/>
      <c r="FK31" s="111"/>
      <c r="FL31" s="111"/>
      <c r="FM31" s="111"/>
      <c r="FN31" s="111"/>
      <c r="FO31" s="111"/>
      <c r="FP31" s="111"/>
      <c r="FQ31" s="111"/>
      <c r="FR31" s="111"/>
      <c r="FS31" s="111"/>
      <c r="FT31" s="111"/>
      <c r="FU31" s="111"/>
      <c r="FV31" s="111"/>
      <c r="FW31" s="111"/>
      <c r="FX31" s="111" t="str">
        <f>データ!AL7</f>
        <v>-</v>
      </c>
      <c r="FY31" s="111"/>
      <c r="FZ31" s="111"/>
      <c r="GA31" s="111"/>
      <c r="GB31" s="111"/>
      <c r="GC31" s="111"/>
      <c r="GD31" s="111"/>
      <c r="GE31" s="111"/>
      <c r="GF31" s="111"/>
      <c r="GG31" s="111"/>
      <c r="GH31" s="111"/>
      <c r="GI31" s="111"/>
      <c r="GJ31" s="111"/>
      <c r="GK31" s="111"/>
      <c r="GL31" s="111"/>
      <c r="GM31" s="111"/>
      <c r="GN31" s="111"/>
      <c r="GO31" s="111"/>
      <c r="GP31" s="111"/>
      <c r="GQ31" s="111" t="str">
        <f>データ!AM7</f>
        <v>-</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t="str">
        <f>データ!DK7</f>
        <v>-</v>
      </c>
      <c r="JD31" s="82"/>
      <c r="JE31" s="82"/>
      <c r="JF31" s="82"/>
      <c r="JG31" s="82"/>
      <c r="JH31" s="82"/>
      <c r="JI31" s="82"/>
      <c r="JJ31" s="82"/>
      <c r="JK31" s="82"/>
      <c r="JL31" s="82"/>
      <c r="JM31" s="82"/>
      <c r="JN31" s="82"/>
      <c r="JO31" s="82"/>
      <c r="JP31" s="82"/>
      <c r="JQ31" s="82"/>
      <c r="JR31" s="82"/>
      <c r="JS31" s="82"/>
      <c r="JT31" s="82"/>
      <c r="JU31" s="83"/>
      <c r="JV31" s="81" t="str">
        <f>データ!DL7</f>
        <v>-</v>
      </c>
      <c r="JW31" s="82"/>
      <c r="JX31" s="82"/>
      <c r="JY31" s="82"/>
      <c r="JZ31" s="82"/>
      <c r="KA31" s="82"/>
      <c r="KB31" s="82"/>
      <c r="KC31" s="82"/>
      <c r="KD31" s="82"/>
      <c r="KE31" s="82"/>
      <c r="KF31" s="82"/>
      <c r="KG31" s="82"/>
      <c r="KH31" s="82"/>
      <c r="KI31" s="82"/>
      <c r="KJ31" s="82"/>
      <c r="KK31" s="82"/>
      <c r="KL31" s="82"/>
      <c r="KM31" s="82"/>
      <c r="KN31" s="83"/>
      <c r="KO31" s="81" t="str">
        <f>データ!DM7</f>
        <v>-</v>
      </c>
      <c r="KP31" s="82"/>
      <c r="KQ31" s="82"/>
      <c r="KR31" s="82"/>
      <c r="KS31" s="82"/>
      <c r="KT31" s="82"/>
      <c r="KU31" s="82"/>
      <c r="KV31" s="82"/>
      <c r="KW31" s="82"/>
      <c r="KX31" s="82"/>
      <c r="KY31" s="82"/>
      <c r="KZ31" s="82"/>
      <c r="LA31" s="82"/>
      <c r="LB31" s="82"/>
      <c r="LC31" s="82"/>
      <c r="LD31" s="82"/>
      <c r="LE31" s="82"/>
      <c r="LF31" s="82"/>
      <c r="LG31" s="83"/>
      <c r="LH31" s="81" t="str">
        <f>データ!DN7</f>
        <v>-</v>
      </c>
      <c r="LI31" s="82"/>
      <c r="LJ31" s="82"/>
      <c r="LK31" s="82"/>
      <c r="LL31" s="82"/>
      <c r="LM31" s="82"/>
      <c r="LN31" s="82"/>
      <c r="LO31" s="82"/>
      <c r="LP31" s="82"/>
      <c r="LQ31" s="82"/>
      <c r="LR31" s="82"/>
      <c r="LS31" s="82"/>
      <c r="LT31" s="82"/>
      <c r="LU31" s="82"/>
      <c r="LV31" s="82"/>
      <c r="LW31" s="82"/>
      <c r="LX31" s="82"/>
      <c r="LY31" s="82"/>
      <c r="LZ31" s="83"/>
      <c r="MA31" s="81">
        <f>データ!DO7</f>
        <v>133.9</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134</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t="str">
        <f>データ!AU7</f>
        <v>-</v>
      </c>
      <c r="V52" s="110"/>
      <c r="W52" s="110"/>
      <c r="X52" s="110"/>
      <c r="Y52" s="110"/>
      <c r="Z52" s="110"/>
      <c r="AA52" s="110"/>
      <c r="AB52" s="110"/>
      <c r="AC52" s="110"/>
      <c r="AD52" s="110"/>
      <c r="AE52" s="110"/>
      <c r="AF52" s="110"/>
      <c r="AG52" s="110"/>
      <c r="AH52" s="110"/>
      <c r="AI52" s="110"/>
      <c r="AJ52" s="110"/>
      <c r="AK52" s="110"/>
      <c r="AL52" s="110"/>
      <c r="AM52" s="110"/>
      <c r="AN52" s="110" t="str">
        <f>データ!AV7</f>
        <v>-</v>
      </c>
      <c r="AO52" s="110"/>
      <c r="AP52" s="110"/>
      <c r="AQ52" s="110"/>
      <c r="AR52" s="110"/>
      <c r="AS52" s="110"/>
      <c r="AT52" s="110"/>
      <c r="AU52" s="110"/>
      <c r="AV52" s="110"/>
      <c r="AW52" s="110"/>
      <c r="AX52" s="110"/>
      <c r="AY52" s="110"/>
      <c r="AZ52" s="110"/>
      <c r="BA52" s="110"/>
      <c r="BB52" s="110"/>
      <c r="BC52" s="110"/>
      <c r="BD52" s="110"/>
      <c r="BE52" s="110"/>
      <c r="BF52" s="110"/>
      <c r="BG52" s="110" t="str">
        <f>データ!AW7</f>
        <v>-</v>
      </c>
      <c r="BH52" s="110"/>
      <c r="BI52" s="110"/>
      <c r="BJ52" s="110"/>
      <c r="BK52" s="110"/>
      <c r="BL52" s="110"/>
      <c r="BM52" s="110"/>
      <c r="BN52" s="110"/>
      <c r="BO52" s="110"/>
      <c r="BP52" s="110"/>
      <c r="BQ52" s="110"/>
      <c r="BR52" s="110"/>
      <c r="BS52" s="110"/>
      <c r="BT52" s="110"/>
      <c r="BU52" s="110"/>
      <c r="BV52" s="110"/>
      <c r="BW52" s="110"/>
      <c r="BX52" s="110"/>
      <c r="BY52" s="110"/>
      <c r="BZ52" s="110" t="str">
        <f>データ!AX7</f>
        <v>-</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t="str">
        <f>データ!BF7</f>
        <v>-</v>
      </c>
      <c r="EM52" s="111"/>
      <c r="EN52" s="111"/>
      <c r="EO52" s="111"/>
      <c r="EP52" s="111"/>
      <c r="EQ52" s="111"/>
      <c r="ER52" s="111"/>
      <c r="ES52" s="111"/>
      <c r="ET52" s="111"/>
      <c r="EU52" s="111"/>
      <c r="EV52" s="111"/>
      <c r="EW52" s="111"/>
      <c r="EX52" s="111"/>
      <c r="EY52" s="111"/>
      <c r="EZ52" s="111"/>
      <c r="FA52" s="111"/>
      <c r="FB52" s="111"/>
      <c r="FC52" s="111"/>
      <c r="FD52" s="111"/>
      <c r="FE52" s="111" t="str">
        <f>データ!BG7</f>
        <v>-</v>
      </c>
      <c r="FF52" s="111"/>
      <c r="FG52" s="111"/>
      <c r="FH52" s="111"/>
      <c r="FI52" s="111"/>
      <c r="FJ52" s="111"/>
      <c r="FK52" s="111"/>
      <c r="FL52" s="111"/>
      <c r="FM52" s="111"/>
      <c r="FN52" s="111"/>
      <c r="FO52" s="111"/>
      <c r="FP52" s="111"/>
      <c r="FQ52" s="111"/>
      <c r="FR52" s="111"/>
      <c r="FS52" s="111"/>
      <c r="FT52" s="111"/>
      <c r="FU52" s="111"/>
      <c r="FV52" s="111"/>
      <c r="FW52" s="111"/>
      <c r="FX52" s="111" t="str">
        <f>データ!BH7</f>
        <v>-</v>
      </c>
      <c r="FY52" s="111"/>
      <c r="FZ52" s="111"/>
      <c r="GA52" s="111"/>
      <c r="GB52" s="111"/>
      <c r="GC52" s="111"/>
      <c r="GD52" s="111"/>
      <c r="GE52" s="111"/>
      <c r="GF52" s="111"/>
      <c r="GG52" s="111"/>
      <c r="GH52" s="111"/>
      <c r="GI52" s="111"/>
      <c r="GJ52" s="111"/>
      <c r="GK52" s="111"/>
      <c r="GL52" s="111"/>
      <c r="GM52" s="111"/>
      <c r="GN52" s="111"/>
      <c r="GO52" s="111"/>
      <c r="GP52" s="111"/>
      <c r="GQ52" s="111" t="str">
        <f>データ!BI7</f>
        <v>-</v>
      </c>
      <c r="GR52" s="111"/>
      <c r="GS52" s="111"/>
      <c r="GT52" s="111"/>
      <c r="GU52" s="111"/>
      <c r="GV52" s="111"/>
      <c r="GW52" s="111"/>
      <c r="GX52" s="111"/>
      <c r="GY52" s="111"/>
      <c r="GZ52" s="111"/>
      <c r="HA52" s="111"/>
      <c r="HB52" s="111"/>
      <c r="HC52" s="111"/>
      <c r="HD52" s="111"/>
      <c r="HE52" s="111"/>
      <c r="HF52" s="111"/>
      <c r="HG52" s="111"/>
      <c r="HH52" s="111"/>
      <c r="HI52" s="111"/>
      <c r="HJ52" s="111">
        <f>データ!BJ7</f>
        <v>-13.2</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t="str">
        <f>データ!BQ7</f>
        <v>-</v>
      </c>
      <c r="JD52" s="110"/>
      <c r="JE52" s="110"/>
      <c r="JF52" s="110"/>
      <c r="JG52" s="110"/>
      <c r="JH52" s="110"/>
      <c r="JI52" s="110"/>
      <c r="JJ52" s="110"/>
      <c r="JK52" s="110"/>
      <c r="JL52" s="110"/>
      <c r="JM52" s="110"/>
      <c r="JN52" s="110"/>
      <c r="JO52" s="110"/>
      <c r="JP52" s="110"/>
      <c r="JQ52" s="110"/>
      <c r="JR52" s="110"/>
      <c r="JS52" s="110"/>
      <c r="JT52" s="110"/>
      <c r="JU52" s="110"/>
      <c r="JV52" s="110" t="str">
        <f>データ!BR7</f>
        <v>-</v>
      </c>
      <c r="JW52" s="110"/>
      <c r="JX52" s="110"/>
      <c r="JY52" s="110"/>
      <c r="JZ52" s="110"/>
      <c r="KA52" s="110"/>
      <c r="KB52" s="110"/>
      <c r="KC52" s="110"/>
      <c r="KD52" s="110"/>
      <c r="KE52" s="110"/>
      <c r="KF52" s="110"/>
      <c r="KG52" s="110"/>
      <c r="KH52" s="110"/>
      <c r="KI52" s="110"/>
      <c r="KJ52" s="110"/>
      <c r="KK52" s="110"/>
      <c r="KL52" s="110"/>
      <c r="KM52" s="110"/>
      <c r="KN52" s="110"/>
      <c r="KO52" s="110" t="str">
        <f>データ!BS7</f>
        <v>-</v>
      </c>
      <c r="KP52" s="110"/>
      <c r="KQ52" s="110"/>
      <c r="KR52" s="110"/>
      <c r="KS52" s="110"/>
      <c r="KT52" s="110"/>
      <c r="KU52" s="110"/>
      <c r="KV52" s="110"/>
      <c r="KW52" s="110"/>
      <c r="KX52" s="110"/>
      <c r="KY52" s="110"/>
      <c r="KZ52" s="110"/>
      <c r="LA52" s="110"/>
      <c r="LB52" s="110"/>
      <c r="LC52" s="110"/>
      <c r="LD52" s="110"/>
      <c r="LE52" s="110"/>
      <c r="LF52" s="110"/>
      <c r="LG52" s="110"/>
      <c r="LH52" s="110" t="str">
        <f>データ!BT7</f>
        <v>-</v>
      </c>
      <c r="LI52" s="110"/>
      <c r="LJ52" s="110"/>
      <c r="LK52" s="110"/>
      <c r="LL52" s="110"/>
      <c r="LM52" s="110"/>
      <c r="LN52" s="110"/>
      <c r="LO52" s="110"/>
      <c r="LP52" s="110"/>
      <c r="LQ52" s="110"/>
      <c r="LR52" s="110"/>
      <c r="LS52" s="110"/>
      <c r="LT52" s="110"/>
      <c r="LU52" s="110"/>
      <c r="LV52" s="110"/>
      <c r="LW52" s="110"/>
      <c r="LX52" s="110"/>
      <c r="LY52" s="110"/>
      <c r="LZ52" s="110"/>
      <c r="MA52" s="110">
        <f>データ!BU7</f>
        <v>-4682</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15000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t="str">
        <f>データ!CZ7</f>
        <v>-</v>
      </c>
      <c r="KB77" s="82"/>
      <c r="KC77" s="82"/>
      <c r="KD77" s="82"/>
      <c r="KE77" s="82"/>
      <c r="KF77" s="82"/>
      <c r="KG77" s="82"/>
      <c r="KH77" s="82"/>
      <c r="KI77" s="82"/>
      <c r="KJ77" s="82"/>
      <c r="KK77" s="82"/>
      <c r="KL77" s="82"/>
      <c r="KM77" s="82"/>
      <c r="KN77" s="82"/>
      <c r="KO77" s="83"/>
      <c r="KP77" s="81" t="str">
        <f>データ!DA7</f>
        <v>-</v>
      </c>
      <c r="KQ77" s="82"/>
      <c r="KR77" s="82"/>
      <c r="KS77" s="82"/>
      <c r="KT77" s="82"/>
      <c r="KU77" s="82"/>
      <c r="KV77" s="82"/>
      <c r="KW77" s="82"/>
      <c r="KX77" s="82"/>
      <c r="KY77" s="82"/>
      <c r="KZ77" s="82"/>
      <c r="LA77" s="82"/>
      <c r="LB77" s="82"/>
      <c r="LC77" s="82"/>
      <c r="LD77" s="83"/>
      <c r="LE77" s="81" t="str">
        <f>データ!DB7</f>
        <v>-</v>
      </c>
      <c r="LF77" s="82"/>
      <c r="LG77" s="82"/>
      <c r="LH77" s="82"/>
      <c r="LI77" s="82"/>
      <c r="LJ77" s="82"/>
      <c r="LK77" s="82"/>
      <c r="LL77" s="82"/>
      <c r="LM77" s="82"/>
      <c r="LN77" s="82"/>
      <c r="LO77" s="82"/>
      <c r="LP77" s="82"/>
      <c r="LQ77" s="82"/>
      <c r="LR77" s="82"/>
      <c r="LS77" s="83"/>
      <c r="LT77" s="81" t="str">
        <f>データ!DC7</f>
        <v>-</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222054</v>
      </c>
      <c r="D6" s="61">
        <f t="shared" si="1"/>
        <v>47</v>
      </c>
      <c r="E6" s="61">
        <f t="shared" si="1"/>
        <v>14</v>
      </c>
      <c r="F6" s="61">
        <f t="shared" si="1"/>
        <v>0</v>
      </c>
      <c r="G6" s="61">
        <f t="shared" si="1"/>
        <v>4</v>
      </c>
      <c r="H6" s="61" t="str">
        <f>SUBSTITUTE(H8,"　","")</f>
        <v>静岡県熱海市</v>
      </c>
      <c r="I6" s="61" t="str">
        <f t="shared" si="1"/>
        <v>来の宮駐車場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30</v>
      </c>
      <c r="S6" s="63" t="str">
        <f t="shared" si="1"/>
        <v>駅</v>
      </c>
      <c r="T6" s="63" t="str">
        <f t="shared" si="1"/>
        <v>無</v>
      </c>
      <c r="U6" s="64">
        <f t="shared" si="1"/>
        <v>2000</v>
      </c>
      <c r="V6" s="64">
        <f t="shared" si="1"/>
        <v>59</v>
      </c>
      <c r="W6" s="64">
        <f t="shared" si="1"/>
        <v>108</v>
      </c>
      <c r="X6" s="63" t="str">
        <f t="shared" si="1"/>
        <v>導入なし</v>
      </c>
      <c r="Y6" s="65" t="e">
        <f>IF(Y8="-",NA(),Y8)</f>
        <v>#N/A</v>
      </c>
      <c r="Z6" s="65" t="e">
        <f t="shared" ref="Z6:AH6" si="2">IF(Z8="-",NA(),Z8)</f>
        <v>#N/A</v>
      </c>
      <c r="AA6" s="65" t="e">
        <f t="shared" si="2"/>
        <v>#N/A</v>
      </c>
      <c r="AB6" s="65" t="e">
        <f t="shared" si="2"/>
        <v>#N/A</v>
      </c>
      <c r="AC6" s="65">
        <f t="shared" si="2"/>
        <v>76.599999999999994</v>
      </c>
      <c r="AD6" s="65">
        <f t="shared" si="2"/>
        <v>393.6</v>
      </c>
      <c r="AE6" s="65">
        <f t="shared" si="2"/>
        <v>407.1</v>
      </c>
      <c r="AF6" s="65">
        <f t="shared" si="2"/>
        <v>375.5</v>
      </c>
      <c r="AG6" s="65">
        <f t="shared" si="2"/>
        <v>441.2</v>
      </c>
      <c r="AH6" s="65">
        <f t="shared" si="2"/>
        <v>368.2</v>
      </c>
      <c r="AI6" s="62" t="str">
        <f>IF(AI8="-","",IF(AI8="-","【-】","【"&amp;SUBSTITUTE(TEXT(AI8,"#,##0.0"),"-","△")&amp;"】"))</f>
        <v>【275.4】</v>
      </c>
      <c r="AJ6" s="65" t="e">
        <f>IF(AJ8="-",NA(),AJ8)</f>
        <v>#N/A</v>
      </c>
      <c r="AK6" s="65" t="e">
        <f t="shared" ref="AK6:AS6" si="3">IF(AK8="-",NA(),AK8)</f>
        <v>#N/A</v>
      </c>
      <c r="AL6" s="65" t="e">
        <f t="shared" si="3"/>
        <v>#N/A</v>
      </c>
      <c r="AM6" s="65" t="e">
        <f t="shared" si="3"/>
        <v>#N/A</v>
      </c>
      <c r="AN6" s="65">
        <f t="shared" si="3"/>
        <v>0</v>
      </c>
      <c r="AO6" s="65">
        <f t="shared" si="3"/>
        <v>11.4</v>
      </c>
      <c r="AP6" s="65">
        <f t="shared" si="3"/>
        <v>11</v>
      </c>
      <c r="AQ6" s="65">
        <f t="shared" si="3"/>
        <v>7.8</v>
      </c>
      <c r="AR6" s="65">
        <f t="shared" si="3"/>
        <v>6.7</v>
      </c>
      <c r="AS6" s="65">
        <f t="shared" si="3"/>
        <v>5.9</v>
      </c>
      <c r="AT6" s="62" t="str">
        <f>IF(AT8="-","",IF(AT8="-","【-】","【"&amp;SUBSTITUTE(TEXT(AT8,"#,##0.0"),"-","△")&amp;"】"))</f>
        <v>【13.3】</v>
      </c>
      <c r="AU6" s="66" t="e">
        <f>IF(AU8="-",NA(),AU8)</f>
        <v>#N/A</v>
      </c>
      <c r="AV6" s="66" t="e">
        <f t="shared" ref="AV6:BD6" si="4">IF(AV8="-",NA(),AV8)</f>
        <v>#N/A</v>
      </c>
      <c r="AW6" s="66" t="e">
        <f t="shared" si="4"/>
        <v>#N/A</v>
      </c>
      <c r="AX6" s="66" t="e">
        <f t="shared" si="4"/>
        <v>#N/A</v>
      </c>
      <c r="AY6" s="66">
        <f t="shared" si="4"/>
        <v>0</v>
      </c>
      <c r="AZ6" s="66">
        <f t="shared" si="4"/>
        <v>105</v>
      </c>
      <c r="BA6" s="66">
        <f t="shared" si="4"/>
        <v>61</v>
      </c>
      <c r="BB6" s="66">
        <f t="shared" si="4"/>
        <v>40</v>
      </c>
      <c r="BC6" s="66">
        <f t="shared" si="4"/>
        <v>27</v>
      </c>
      <c r="BD6" s="66">
        <f t="shared" si="4"/>
        <v>29</v>
      </c>
      <c r="BE6" s="64" t="str">
        <f>IF(BE8="-","",IF(BE8="-","【-】","【"&amp;SUBSTITUTE(TEXT(BE8,"#,##0"),"-","△")&amp;"】"))</f>
        <v>【140】</v>
      </c>
      <c r="BF6" s="65" t="e">
        <f>IF(BF8="-",NA(),BF8)</f>
        <v>#N/A</v>
      </c>
      <c r="BG6" s="65" t="e">
        <f t="shared" ref="BG6:BO6" si="5">IF(BG8="-",NA(),BG8)</f>
        <v>#N/A</v>
      </c>
      <c r="BH6" s="65" t="e">
        <f t="shared" si="5"/>
        <v>#N/A</v>
      </c>
      <c r="BI6" s="65" t="e">
        <f t="shared" si="5"/>
        <v>#N/A</v>
      </c>
      <c r="BJ6" s="65">
        <f t="shared" si="5"/>
        <v>-13.2</v>
      </c>
      <c r="BK6" s="65">
        <f t="shared" si="5"/>
        <v>51.9</v>
      </c>
      <c r="BL6" s="65">
        <f t="shared" si="5"/>
        <v>59.2</v>
      </c>
      <c r="BM6" s="65">
        <f t="shared" si="5"/>
        <v>64.5</v>
      </c>
      <c r="BN6" s="65">
        <f t="shared" si="5"/>
        <v>60</v>
      </c>
      <c r="BO6" s="65">
        <f t="shared" si="5"/>
        <v>52.8</v>
      </c>
      <c r="BP6" s="62" t="str">
        <f>IF(BP8="-","",IF(BP8="-","【-】","【"&amp;SUBSTITUTE(TEXT(BP8,"#,##0.0"),"-","△")&amp;"】"))</f>
        <v>【45.2】</v>
      </c>
      <c r="BQ6" s="66" t="e">
        <f>IF(BQ8="-",NA(),BQ8)</f>
        <v>#N/A</v>
      </c>
      <c r="BR6" s="66" t="e">
        <f t="shared" ref="BR6:BZ6" si="6">IF(BR8="-",NA(),BR8)</f>
        <v>#N/A</v>
      </c>
      <c r="BS6" s="66" t="e">
        <f t="shared" si="6"/>
        <v>#N/A</v>
      </c>
      <c r="BT6" s="66" t="e">
        <f t="shared" si="6"/>
        <v>#N/A</v>
      </c>
      <c r="BU6" s="66">
        <f t="shared" si="6"/>
        <v>-4682</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0</v>
      </c>
      <c r="CN6" s="64">
        <f t="shared" si="7"/>
        <v>15000</v>
      </c>
      <c r="CO6" s="65"/>
      <c r="CP6" s="65"/>
      <c r="CQ6" s="65"/>
      <c r="CR6" s="65"/>
      <c r="CS6" s="65"/>
      <c r="CT6" s="65"/>
      <c r="CU6" s="65"/>
      <c r="CV6" s="65"/>
      <c r="CW6" s="65"/>
      <c r="CX6" s="65"/>
      <c r="CY6" s="62" t="s">
        <v>110</v>
      </c>
      <c r="CZ6" s="65" t="e">
        <f>IF(CZ8="-",NA(),CZ8)</f>
        <v>#N/A</v>
      </c>
      <c r="DA6" s="65" t="e">
        <f t="shared" ref="DA6:DI6" si="8">IF(DA8="-",NA(),DA8)</f>
        <v>#N/A</v>
      </c>
      <c r="DB6" s="65" t="e">
        <f t="shared" si="8"/>
        <v>#N/A</v>
      </c>
      <c r="DC6" s="65" t="e">
        <f t="shared" si="8"/>
        <v>#N/A</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t="e">
        <f>IF(DK8="-",NA(),DK8)</f>
        <v>#N/A</v>
      </c>
      <c r="DL6" s="65" t="e">
        <f t="shared" ref="DL6:DT6" si="9">IF(DL8="-",NA(),DL8)</f>
        <v>#N/A</v>
      </c>
      <c r="DM6" s="65" t="e">
        <f t="shared" si="9"/>
        <v>#N/A</v>
      </c>
      <c r="DN6" s="65" t="e">
        <f t="shared" si="9"/>
        <v>#N/A</v>
      </c>
      <c r="DO6" s="65">
        <f t="shared" si="9"/>
        <v>133.9</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222054</v>
      </c>
      <c r="D7" s="61">
        <f t="shared" si="10"/>
        <v>47</v>
      </c>
      <c r="E7" s="61">
        <f t="shared" si="10"/>
        <v>14</v>
      </c>
      <c r="F7" s="61">
        <f t="shared" si="10"/>
        <v>0</v>
      </c>
      <c r="G7" s="61">
        <f t="shared" si="10"/>
        <v>4</v>
      </c>
      <c r="H7" s="61" t="str">
        <f t="shared" si="10"/>
        <v>静岡県　熱海市</v>
      </c>
      <c r="I7" s="61" t="str">
        <f t="shared" si="10"/>
        <v>来の宮駐車場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30</v>
      </c>
      <c r="S7" s="63" t="str">
        <f t="shared" si="10"/>
        <v>駅</v>
      </c>
      <c r="T7" s="63" t="str">
        <f t="shared" si="10"/>
        <v>無</v>
      </c>
      <c r="U7" s="64">
        <f t="shared" si="10"/>
        <v>2000</v>
      </c>
      <c r="V7" s="64">
        <f t="shared" si="10"/>
        <v>59</v>
      </c>
      <c r="W7" s="64">
        <f t="shared" si="10"/>
        <v>108</v>
      </c>
      <c r="X7" s="63" t="str">
        <f t="shared" si="10"/>
        <v>導入なし</v>
      </c>
      <c r="Y7" s="65" t="str">
        <f>Y8</f>
        <v>-</v>
      </c>
      <c r="Z7" s="65" t="str">
        <f t="shared" ref="Z7:AH7" si="11">Z8</f>
        <v>-</v>
      </c>
      <c r="AA7" s="65" t="str">
        <f t="shared" si="11"/>
        <v>-</v>
      </c>
      <c r="AB7" s="65" t="str">
        <f t="shared" si="11"/>
        <v>-</v>
      </c>
      <c r="AC7" s="65">
        <f t="shared" si="11"/>
        <v>76.599999999999994</v>
      </c>
      <c r="AD7" s="65">
        <f t="shared" si="11"/>
        <v>393.6</v>
      </c>
      <c r="AE7" s="65">
        <f t="shared" si="11"/>
        <v>407.1</v>
      </c>
      <c r="AF7" s="65">
        <f t="shared" si="11"/>
        <v>375.5</v>
      </c>
      <c r="AG7" s="65">
        <f t="shared" si="11"/>
        <v>441.2</v>
      </c>
      <c r="AH7" s="65">
        <f t="shared" si="11"/>
        <v>368.2</v>
      </c>
      <c r="AI7" s="62"/>
      <c r="AJ7" s="65" t="str">
        <f>AJ8</f>
        <v>-</v>
      </c>
      <c r="AK7" s="65" t="str">
        <f t="shared" ref="AK7:AS7" si="12">AK8</f>
        <v>-</v>
      </c>
      <c r="AL7" s="65" t="str">
        <f t="shared" si="12"/>
        <v>-</v>
      </c>
      <c r="AM7" s="65" t="str">
        <f t="shared" si="12"/>
        <v>-</v>
      </c>
      <c r="AN7" s="65">
        <f t="shared" si="12"/>
        <v>0</v>
      </c>
      <c r="AO7" s="65">
        <f t="shared" si="12"/>
        <v>11.4</v>
      </c>
      <c r="AP7" s="65">
        <f t="shared" si="12"/>
        <v>11</v>
      </c>
      <c r="AQ7" s="65">
        <f t="shared" si="12"/>
        <v>7.8</v>
      </c>
      <c r="AR7" s="65">
        <f t="shared" si="12"/>
        <v>6.7</v>
      </c>
      <c r="AS7" s="65">
        <f t="shared" si="12"/>
        <v>5.9</v>
      </c>
      <c r="AT7" s="62"/>
      <c r="AU7" s="66" t="str">
        <f>AU8</f>
        <v>-</v>
      </c>
      <c r="AV7" s="66" t="str">
        <f t="shared" ref="AV7:BD7" si="13">AV8</f>
        <v>-</v>
      </c>
      <c r="AW7" s="66" t="str">
        <f t="shared" si="13"/>
        <v>-</v>
      </c>
      <c r="AX7" s="66" t="str">
        <f t="shared" si="13"/>
        <v>-</v>
      </c>
      <c r="AY7" s="66">
        <f t="shared" si="13"/>
        <v>0</v>
      </c>
      <c r="AZ7" s="66">
        <f t="shared" si="13"/>
        <v>105</v>
      </c>
      <c r="BA7" s="66">
        <f t="shared" si="13"/>
        <v>61</v>
      </c>
      <c r="BB7" s="66">
        <f t="shared" si="13"/>
        <v>40</v>
      </c>
      <c r="BC7" s="66">
        <f t="shared" si="13"/>
        <v>27</v>
      </c>
      <c r="BD7" s="66">
        <f t="shared" si="13"/>
        <v>29</v>
      </c>
      <c r="BE7" s="64"/>
      <c r="BF7" s="65" t="str">
        <f>BF8</f>
        <v>-</v>
      </c>
      <c r="BG7" s="65" t="str">
        <f t="shared" ref="BG7:BO7" si="14">BG8</f>
        <v>-</v>
      </c>
      <c r="BH7" s="65" t="str">
        <f t="shared" si="14"/>
        <v>-</v>
      </c>
      <c r="BI7" s="65" t="str">
        <f t="shared" si="14"/>
        <v>-</v>
      </c>
      <c r="BJ7" s="65">
        <f t="shared" si="14"/>
        <v>-13.2</v>
      </c>
      <c r="BK7" s="65">
        <f t="shared" si="14"/>
        <v>51.9</v>
      </c>
      <c r="BL7" s="65">
        <f t="shared" si="14"/>
        <v>59.2</v>
      </c>
      <c r="BM7" s="65">
        <f t="shared" si="14"/>
        <v>64.5</v>
      </c>
      <c r="BN7" s="65">
        <f t="shared" si="14"/>
        <v>60</v>
      </c>
      <c r="BO7" s="65">
        <f t="shared" si="14"/>
        <v>52.8</v>
      </c>
      <c r="BP7" s="62"/>
      <c r="BQ7" s="66" t="str">
        <f>BQ8</f>
        <v>-</v>
      </c>
      <c r="BR7" s="66" t="str">
        <f t="shared" ref="BR7:BZ7" si="15">BR8</f>
        <v>-</v>
      </c>
      <c r="BS7" s="66" t="str">
        <f t="shared" si="15"/>
        <v>-</v>
      </c>
      <c r="BT7" s="66" t="str">
        <f t="shared" si="15"/>
        <v>-</v>
      </c>
      <c r="BU7" s="66">
        <f t="shared" si="15"/>
        <v>-4682</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15000</v>
      </c>
      <c r="CO7" s="65" t="s">
        <v>112</v>
      </c>
      <c r="CP7" s="65" t="s">
        <v>112</v>
      </c>
      <c r="CQ7" s="65" t="s">
        <v>112</v>
      </c>
      <c r="CR7" s="65" t="s">
        <v>112</v>
      </c>
      <c r="CS7" s="65" t="s">
        <v>112</v>
      </c>
      <c r="CT7" s="65" t="s">
        <v>112</v>
      </c>
      <c r="CU7" s="65" t="s">
        <v>112</v>
      </c>
      <c r="CV7" s="65" t="s">
        <v>112</v>
      </c>
      <c r="CW7" s="65" t="s">
        <v>112</v>
      </c>
      <c r="CX7" s="65" t="s">
        <v>110</v>
      </c>
      <c r="CY7" s="62"/>
      <c r="CZ7" s="65" t="str">
        <f>CZ8</f>
        <v>-</v>
      </c>
      <c r="DA7" s="65" t="str">
        <f t="shared" ref="DA7:DI7" si="16">DA8</f>
        <v>-</v>
      </c>
      <c r="DB7" s="65" t="str">
        <f t="shared" si="16"/>
        <v>-</v>
      </c>
      <c r="DC7" s="65" t="str">
        <f t="shared" si="16"/>
        <v>-</v>
      </c>
      <c r="DD7" s="65">
        <f t="shared" si="16"/>
        <v>0</v>
      </c>
      <c r="DE7" s="65">
        <f t="shared" si="16"/>
        <v>123.1</v>
      </c>
      <c r="DF7" s="65">
        <f t="shared" si="16"/>
        <v>92.3</v>
      </c>
      <c r="DG7" s="65">
        <f t="shared" si="16"/>
        <v>85.4</v>
      </c>
      <c r="DH7" s="65">
        <f t="shared" si="16"/>
        <v>76.3</v>
      </c>
      <c r="DI7" s="65">
        <f t="shared" si="16"/>
        <v>64.099999999999994</v>
      </c>
      <c r="DJ7" s="62"/>
      <c r="DK7" s="65" t="str">
        <f>DK8</f>
        <v>-</v>
      </c>
      <c r="DL7" s="65" t="str">
        <f t="shared" ref="DL7:DT7" si="17">DL8</f>
        <v>-</v>
      </c>
      <c r="DM7" s="65" t="str">
        <f t="shared" si="17"/>
        <v>-</v>
      </c>
      <c r="DN7" s="65" t="str">
        <f t="shared" si="17"/>
        <v>-</v>
      </c>
      <c r="DO7" s="65">
        <f t="shared" si="17"/>
        <v>133.9</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222054</v>
      </c>
      <c r="D8" s="68">
        <v>47</v>
      </c>
      <c r="E8" s="68">
        <v>14</v>
      </c>
      <c r="F8" s="68">
        <v>0</v>
      </c>
      <c r="G8" s="68">
        <v>4</v>
      </c>
      <c r="H8" s="68" t="s">
        <v>113</v>
      </c>
      <c r="I8" s="68" t="s">
        <v>114</v>
      </c>
      <c r="J8" s="68" t="s">
        <v>115</v>
      </c>
      <c r="K8" s="68" t="s">
        <v>116</v>
      </c>
      <c r="L8" s="68" t="s">
        <v>117</v>
      </c>
      <c r="M8" s="68" t="s">
        <v>118</v>
      </c>
      <c r="N8" s="68"/>
      <c r="O8" s="69" t="s">
        <v>119</v>
      </c>
      <c r="P8" s="70" t="s">
        <v>120</v>
      </c>
      <c r="Q8" s="70" t="s">
        <v>121</v>
      </c>
      <c r="R8" s="71">
        <v>30</v>
      </c>
      <c r="S8" s="70" t="s">
        <v>122</v>
      </c>
      <c r="T8" s="70" t="s">
        <v>123</v>
      </c>
      <c r="U8" s="71">
        <v>2000</v>
      </c>
      <c r="V8" s="71">
        <v>59</v>
      </c>
      <c r="W8" s="71">
        <v>108</v>
      </c>
      <c r="X8" s="70" t="s">
        <v>124</v>
      </c>
      <c r="Y8" s="72" t="s">
        <v>117</v>
      </c>
      <c r="Z8" s="72" t="s">
        <v>117</v>
      </c>
      <c r="AA8" s="72" t="s">
        <v>117</v>
      </c>
      <c r="AB8" s="72" t="s">
        <v>117</v>
      </c>
      <c r="AC8" s="72">
        <v>76.599999999999994</v>
      </c>
      <c r="AD8" s="72">
        <v>393.6</v>
      </c>
      <c r="AE8" s="72">
        <v>407.1</v>
      </c>
      <c r="AF8" s="72">
        <v>375.5</v>
      </c>
      <c r="AG8" s="72">
        <v>441.2</v>
      </c>
      <c r="AH8" s="72">
        <v>368.2</v>
      </c>
      <c r="AI8" s="69">
        <v>275.39999999999998</v>
      </c>
      <c r="AJ8" s="72" t="s">
        <v>117</v>
      </c>
      <c r="AK8" s="72" t="s">
        <v>117</v>
      </c>
      <c r="AL8" s="72" t="s">
        <v>117</v>
      </c>
      <c r="AM8" s="72" t="s">
        <v>117</v>
      </c>
      <c r="AN8" s="72">
        <v>0</v>
      </c>
      <c r="AO8" s="72">
        <v>11.4</v>
      </c>
      <c r="AP8" s="72">
        <v>11</v>
      </c>
      <c r="AQ8" s="72">
        <v>7.8</v>
      </c>
      <c r="AR8" s="72">
        <v>6.7</v>
      </c>
      <c r="AS8" s="72">
        <v>5.9</v>
      </c>
      <c r="AT8" s="69">
        <v>13.3</v>
      </c>
      <c r="AU8" s="73" t="s">
        <v>117</v>
      </c>
      <c r="AV8" s="73" t="s">
        <v>117</v>
      </c>
      <c r="AW8" s="73" t="s">
        <v>117</v>
      </c>
      <c r="AX8" s="73" t="s">
        <v>117</v>
      </c>
      <c r="AY8" s="73">
        <v>0</v>
      </c>
      <c r="AZ8" s="73">
        <v>105</v>
      </c>
      <c r="BA8" s="73">
        <v>61</v>
      </c>
      <c r="BB8" s="73">
        <v>40</v>
      </c>
      <c r="BC8" s="73">
        <v>27</v>
      </c>
      <c r="BD8" s="73">
        <v>29</v>
      </c>
      <c r="BE8" s="73">
        <v>140</v>
      </c>
      <c r="BF8" s="72" t="s">
        <v>117</v>
      </c>
      <c r="BG8" s="72" t="s">
        <v>117</v>
      </c>
      <c r="BH8" s="72" t="s">
        <v>117</v>
      </c>
      <c r="BI8" s="72" t="s">
        <v>117</v>
      </c>
      <c r="BJ8" s="72">
        <v>-13.2</v>
      </c>
      <c r="BK8" s="72">
        <v>51.9</v>
      </c>
      <c r="BL8" s="72">
        <v>59.2</v>
      </c>
      <c r="BM8" s="72">
        <v>64.5</v>
      </c>
      <c r="BN8" s="72">
        <v>60</v>
      </c>
      <c r="BO8" s="72">
        <v>52.8</v>
      </c>
      <c r="BP8" s="69">
        <v>45.2</v>
      </c>
      <c r="BQ8" s="73" t="s">
        <v>117</v>
      </c>
      <c r="BR8" s="73" t="s">
        <v>117</v>
      </c>
      <c r="BS8" s="73" t="s">
        <v>117</v>
      </c>
      <c r="BT8" s="74" t="s">
        <v>117</v>
      </c>
      <c r="BU8" s="74">
        <v>-4682</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15000</v>
      </c>
      <c r="CO8" s="72" t="s">
        <v>117</v>
      </c>
      <c r="CP8" s="72" t="s">
        <v>117</v>
      </c>
      <c r="CQ8" s="72" t="s">
        <v>117</v>
      </c>
      <c r="CR8" s="72" t="s">
        <v>117</v>
      </c>
      <c r="CS8" s="72" t="s">
        <v>117</v>
      </c>
      <c r="CT8" s="72" t="s">
        <v>117</v>
      </c>
      <c r="CU8" s="72" t="s">
        <v>117</v>
      </c>
      <c r="CV8" s="72" t="s">
        <v>117</v>
      </c>
      <c r="CW8" s="72" t="s">
        <v>117</v>
      </c>
      <c r="CX8" s="72" t="s">
        <v>117</v>
      </c>
      <c r="CY8" s="69" t="s">
        <v>117</v>
      </c>
      <c r="CZ8" s="72" t="s">
        <v>117</v>
      </c>
      <c r="DA8" s="72" t="s">
        <v>117</v>
      </c>
      <c r="DB8" s="72" t="s">
        <v>117</v>
      </c>
      <c r="DC8" s="72" t="s">
        <v>117</v>
      </c>
      <c r="DD8" s="72">
        <v>0</v>
      </c>
      <c r="DE8" s="72">
        <v>123.1</v>
      </c>
      <c r="DF8" s="72">
        <v>92.3</v>
      </c>
      <c r="DG8" s="72">
        <v>85.4</v>
      </c>
      <c r="DH8" s="72">
        <v>76.3</v>
      </c>
      <c r="DI8" s="72">
        <v>64.099999999999994</v>
      </c>
      <c r="DJ8" s="69">
        <v>122.6</v>
      </c>
      <c r="DK8" s="72" t="s">
        <v>117</v>
      </c>
      <c r="DL8" s="72" t="s">
        <v>117</v>
      </c>
      <c r="DM8" s="72" t="s">
        <v>117</v>
      </c>
      <c r="DN8" s="72" t="s">
        <v>117</v>
      </c>
      <c r="DO8" s="72">
        <v>133.9</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2018-03-19T07:57:44Z</cp:lastPrinted>
  <dcterms:created xsi:type="dcterms:W3CDTF">2018-02-09T01:47:48Z</dcterms:created>
  <dcterms:modified xsi:type="dcterms:W3CDTF">2018-03-25T23:35:06Z</dcterms:modified>
  <cp:category/>
</cp:coreProperties>
</file>