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JC31" i="4" s="1"/>
  <c r="DI7" i="5"/>
  <c r="MI78" i="4" s="1"/>
  <c r="DH7" i="5"/>
  <c r="LT78" i="4" s="1"/>
  <c r="DG7" i="5"/>
  <c r="DF7" i="5"/>
  <c r="KP78" i="4" s="1"/>
  <c r="DE7" i="5"/>
  <c r="KA78" i="4" s="1"/>
  <c r="DD7" i="5"/>
  <c r="MI77" i="4" s="1"/>
  <c r="DC7" i="5"/>
  <c r="DB7" i="5"/>
  <c r="LE77" i="4" s="1"/>
  <c r="DA7" i="5"/>
  <c r="CZ7" i="5"/>
  <c r="KA77" i="4" s="1"/>
  <c r="CN7" i="5"/>
  <c r="CM7" i="5"/>
  <c r="BZ7" i="5"/>
  <c r="MA53" i="4" s="1"/>
  <c r="BY7" i="5"/>
  <c r="LH53" i="4" s="1"/>
  <c r="BX7" i="5"/>
  <c r="BW7" i="5"/>
  <c r="BV7" i="5"/>
  <c r="JC53" i="4" s="1"/>
  <c r="BU7" i="5"/>
  <c r="MA52" i="4" s="1"/>
  <c r="BT7" i="5"/>
  <c r="BS7" i="5"/>
  <c r="KO52" i="4" s="1"/>
  <c r="BR7" i="5"/>
  <c r="BQ7" i="5"/>
  <c r="JC52" i="4" s="1"/>
  <c r="BO7" i="5"/>
  <c r="BN7" i="5"/>
  <c r="BM7" i="5"/>
  <c r="FX53" i="4" s="1"/>
  <c r="BL7" i="5"/>
  <c r="FE53" i="4" s="1"/>
  <c r="BK7" i="5"/>
  <c r="BJ7" i="5"/>
  <c r="HJ52" i="4" s="1"/>
  <c r="BI7" i="5"/>
  <c r="BH7" i="5"/>
  <c r="FX52" i="4" s="1"/>
  <c r="BG7" i="5"/>
  <c r="BF7" i="5"/>
  <c r="EL52" i="4" s="1"/>
  <c r="BD7" i="5"/>
  <c r="BC7" i="5"/>
  <c r="BZ53" i="4" s="1"/>
  <c r="BB7" i="5"/>
  <c r="BA7" i="5"/>
  <c r="AZ7" i="5"/>
  <c r="AY7" i="5"/>
  <c r="CS52" i="4" s="1"/>
  <c r="AX7" i="5"/>
  <c r="AW7" i="5"/>
  <c r="BG52" i="4" s="1"/>
  <c r="AV7" i="5"/>
  <c r="AN52" i="4" s="1"/>
  <c r="AU7" i="5"/>
  <c r="U52" i="4" s="1"/>
  <c r="AS7" i="5"/>
  <c r="AR7" i="5"/>
  <c r="AQ7" i="5"/>
  <c r="AP7" i="5"/>
  <c r="AO7" i="5"/>
  <c r="AN7" i="5"/>
  <c r="AM7" i="5"/>
  <c r="AL7" i="5"/>
  <c r="FX31" i="4" s="1"/>
  <c r="AK7" i="5"/>
  <c r="AJ7" i="5"/>
  <c r="EL31" i="4" s="1"/>
  <c r="AH7" i="5"/>
  <c r="CS32" i="4" s="1"/>
  <c r="AG7" i="5"/>
  <c r="BZ32" i="4" s="1"/>
  <c r="AF7" i="5"/>
  <c r="AE7" i="5"/>
  <c r="AN32" i="4" s="1"/>
  <c r="AD7" i="5"/>
  <c r="U32" i="4" s="1"/>
  <c r="AC7" i="5"/>
  <c r="CS31" i="4" s="1"/>
  <c r="AB7" i="5"/>
  <c r="AA7" i="5"/>
  <c r="BG31" i="4" s="1"/>
  <c r="Z7" i="5"/>
  <c r="Y7" i="5"/>
  <c r="U31" i="4" s="1"/>
  <c r="X7" i="5"/>
  <c r="W7" i="5"/>
  <c r="V7" i="5"/>
  <c r="U7" i="5"/>
  <c r="LJ8" i="4" s="1"/>
  <c r="T7" i="5"/>
  <c r="S7" i="5"/>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KP77" i="4"/>
  <c r="IT77" i="4"/>
  <c r="IE77" i="4"/>
  <c r="HP77" i="4"/>
  <c r="HA77" i="4"/>
  <c r="GL77" i="4"/>
  <c r="BZ77" i="4"/>
  <c r="BK77" i="4"/>
  <c r="AV77" i="4"/>
  <c r="AG77" i="4"/>
  <c r="R77" i="4"/>
  <c r="CV76" i="4"/>
  <c r="CV67" i="4"/>
  <c r="KO53" i="4"/>
  <c r="JV53" i="4"/>
  <c r="HJ53" i="4"/>
  <c r="GQ53" i="4"/>
  <c r="EL53" i="4"/>
  <c r="CS53" i="4"/>
  <c r="BG53" i="4"/>
  <c r="AN53" i="4"/>
  <c r="U53" i="4"/>
  <c r="LH52" i="4"/>
  <c r="JV52" i="4"/>
  <c r="GQ52" i="4"/>
  <c r="FE52" i="4"/>
  <c r="BZ52" i="4"/>
  <c r="MA32" i="4"/>
  <c r="JC32" i="4"/>
  <c r="HJ32" i="4"/>
  <c r="GQ32" i="4"/>
  <c r="FX32" i="4"/>
  <c r="FE32" i="4"/>
  <c r="EL32" i="4"/>
  <c r="BG32" i="4"/>
  <c r="MA31" i="4"/>
  <c r="LH31" i="4"/>
  <c r="JV31" i="4"/>
  <c r="HJ31" i="4"/>
  <c r="GQ31" i="4"/>
  <c r="FE31" i="4"/>
  <c r="BZ31" i="4"/>
  <c r="AN31" i="4"/>
  <c r="LJ10" i="4"/>
  <c r="JQ10" i="4"/>
  <c r="HX10" i="4"/>
  <c r="DU10" i="4"/>
  <c r="AQ10" i="4"/>
  <c r="B10" i="4"/>
  <c r="JQ8" i="4"/>
  <c r="HX8" i="4"/>
  <c r="CF8" i="4"/>
  <c r="B8" i="4"/>
  <c r="MI76" i="4" l="1"/>
  <c r="HJ51" i="4"/>
  <c r="MA30" i="4"/>
  <c r="CS30" i="4"/>
  <c r="IT76" i="4"/>
  <c r="CS51" i="4"/>
  <c r="HJ30" i="4"/>
  <c r="BZ76" i="4"/>
  <c r="MA51" i="4"/>
  <c r="C11" i="5"/>
  <c r="D11" i="5"/>
  <c r="E11" i="5"/>
  <c r="B11" i="5"/>
  <c r="BK76" i="4" l="1"/>
  <c r="LH51" i="4"/>
  <c r="LT76" i="4"/>
  <c r="GQ51" i="4"/>
  <c r="LH30" i="4"/>
  <c r="IE76" i="4"/>
  <c r="BZ51" i="4"/>
  <c r="GQ30" i="4"/>
  <c r="BZ30" i="4"/>
  <c r="HP76" i="4"/>
  <c r="BG30" i="4"/>
  <c r="KO30" i="4"/>
  <c r="BG51" i="4"/>
  <c r="AV76" i="4"/>
  <c r="KO51" i="4"/>
  <c r="FX51" i="4"/>
  <c r="LE76" i="4"/>
  <c r="FX30" i="4"/>
  <c r="JV30" i="4"/>
  <c r="HA76" i="4"/>
  <c r="AN51" i="4"/>
  <c r="FE30" i="4"/>
  <c r="AN30" i="4"/>
  <c r="AG76" i="4"/>
  <c r="FE51" i="4"/>
  <c r="JV51" i="4"/>
  <c r="KP76" i="4"/>
  <c r="R76" i="4"/>
  <c r="KA76" i="4"/>
  <c r="EL51" i="4"/>
  <c r="JC30" i="4"/>
  <c r="U30" i="4"/>
  <c r="JC51" i="4"/>
  <c r="GL76" i="4"/>
  <c r="U51" i="4"/>
  <c r="EL30" i="4"/>
</calcChain>
</file>

<file path=xl/sharedStrings.xml><?xml version="1.0" encoding="utf-8"?>
<sst xmlns="http://schemas.openxmlformats.org/spreadsheetml/2006/main" count="314" uniqueCount="136">
  <si>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</si>
  <si>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</si>
  <si>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</si>
  <si>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</si>
  <si>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</si>
  <si>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</si>
  <si>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</si>
  <si>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</si>
  <si>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</si>
  <si>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</si>
  <si>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</si>
  <si>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</si>
  <si>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</si>
  <si>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</si>
  <si>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</si>
  <si>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</si>
  <si>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</si>
  <si>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</si>
  <si>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</si>
  <si>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</si>
  <si>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</si>
  <si>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</si>
  <si>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</si>
  <si>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</si>
  <si>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</si>
  <si>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</si>
  <si>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</si>
  <si>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</si>
  <si>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</si>
  <si>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</si>
  <si>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</si>
  <si>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</si>
  <si>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</si>
  <si>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</si>
  <si>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</si>
  <si>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</si>
  <si>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</si>
  <si>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</si>
  <si>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</si>
  <si>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</si>
  <si>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</si>
  <si>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</si>
  <si>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</si>
  <si>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</si>
  <si>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</si>
  <si>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</si>
  <si>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</si>
  <si>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</si>
  <si>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</si>
  <si>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</si>
  <si>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</si>
  <si>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</si>
  <si>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</si>
  <si>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</si>
  <si>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</si>
  <si>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</si>
  <si>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</si>
  <si>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</si>
  <si>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</si>
  <si>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</si>
  <si>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</si>
  <si>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</si>
  <si>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</si>
  <si>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</si>
  <si>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</si>
  <si>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</si>
  <si>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</si>
  <si>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</si>
  <si>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</si>
  <si>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</si>
  <si>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</si>
  <si>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</si>
  <si>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</si>
  <si>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</si>
  <si>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</si>
  <si>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</si>
  <si>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</si>
  <si>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</si>
  <si>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</si>
  <si>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</si>
  <si>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</si>
  <si>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</si>
  <si>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</si>
  <si>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</si>
  <si>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</si>
  <si>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</si>
  <si>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</si>
  <si>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</si>
  <si>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</si>
  <si>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</si>
  <si>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</si>
  <si>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</si>
  <si>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</si>
  <si>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</si>
  <si>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</si>
  <si>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</si>
  <si>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</si>
  <si>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</si>
  <si>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</si>
  <si>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</si>
  <si>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</si>
  <si>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</si>
  <si>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</si>
  <si>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</si>
  <si>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</si>
  <si>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</si>
  <si>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</si>
  <si>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</si>
  <si>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</si>
  <si>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</si>
  <si>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</si>
  <si>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</si>
  <si>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</si>
  <si>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</si>
  <si>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静岡県　熱海市</t>
  </si>
  <si>
    <t>中央町駐車場</t>
  </si>
  <si>
    <t>法非適用</t>
  </si>
  <si>
    <t>駐車場整備事業</t>
  </si>
  <si>
    <t>-</t>
  </si>
  <si>
    <t>Ａ１Ｂ１</t>
  </si>
  <si>
    <t>該当数値なし</t>
  </si>
  <si>
    <t>届出駐車場</t>
  </si>
  <si>
    <t>立体式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</si>
  <si>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</si>
  <si>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</si>
  <si>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</si>
  <si>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</si>
  <si>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</si>
  <si>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</si>
  <si>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</si>
  <si>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</si>
  <si>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</si>
  <si>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成28年に供用開始した新設駐車場のため、現時点では将来の設備投資額は見込んでいない。市内には築30年を超える駐車場が複数あるため、本駐車場への設備投資に係る優先度は金額、時期ともに最も低い。そのため、⑧設備投資見込額0となった。</t>
    <rPh sb="1" eb="3">
      <t>ヘイセイ</t>
    </rPh>
    <rPh sb="5" eb="6">
      <t>ネン</t>
    </rPh>
    <rPh sb="7" eb="9">
      <t>キョウヨウ</t>
    </rPh>
    <rPh sb="9" eb="11">
      <t>カイシ</t>
    </rPh>
    <rPh sb="13" eb="15">
      <t>シンセツ</t>
    </rPh>
    <rPh sb="15" eb="18">
      <t>チュウシャジョウ</t>
    </rPh>
    <rPh sb="22" eb="23">
      <t>ゲン</t>
    </rPh>
    <rPh sb="23" eb="25">
      <t>ジテン</t>
    </rPh>
    <rPh sb="27" eb="29">
      <t>ショウライ</t>
    </rPh>
    <rPh sb="30" eb="32">
      <t>セツビ</t>
    </rPh>
    <rPh sb="32" eb="34">
      <t>トウシ</t>
    </rPh>
    <rPh sb="34" eb="35">
      <t>ガク</t>
    </rPh>
    <rPh sb="36" eb="38">
      <t>ミコ</t>
    </rPh>
    <rPh sb="44" eb="46">
      <t>シナイ</t>
    </rPh>
    <rPh sb="48" eb="49">
      <t>チク</t>
    </rPh>
    <rPh sb="51" eb="52">
      <t>ネン</t>
    </rPh>
    <rPh sb="53" eb="54">
      <t>コ</t>
    </rPh>
    <rPh sb="56" eb="59">
      <t>チュウシャジョウ</t>
    </rPh>
    <rPh sb="60" eb="62">
      <t>フクスウ</t>
    </rPh>
    <rPh sb="67" eb="68">
      <t>ホン</t>
    </rPh>
    <rPh sb="68" eb="71">
      <t>チュウシャジョウ</t>
    </rPh>
    <rPh sb="73" eb="75">
      <t>セツビ</t>
    </rPh>
    <rPh sb="75" eb="77">
      <t>トウシ</t>
    </rPh>
    <rPh sb="78" eb="79">
      <t>カカ</t>
    </rPh>
    <rPh sb="80" eb="83">
      <t>ユウセンド</t>
    </rPh>
    <rPh sb="84" eb="86">
      <t>キンガク</t>
    </rPh>
    <rPh sb="87" eb="89">
      <t>ジキ</t>
    </rPh>
    <rPh sb="92" eb="93">
      <t>モット</t>
    </rPh>
    <rPh sb="94" eb="95">
      <t>ヒク</t>
    </rPh>
    <rPh sb="103" eb="105">
      <t>セツビ</t>
    </rPh>
    <rPh sb="105" eb="107">
      <t>トウシ</t>
    </rPh>
    <rPh sb="107" eb="109">
      <t>ミコミ</t>
    </rPh>
    <rPh sb="109" eb="110">
      <t>ガク</t>
    </rPh>
    <phoneticPr fontId="6"/>
  </si>
  <si>
    <t>　稼働率は他の市営駐車場と比較して高い状況にあるが、来庁者用駐車場としての役割を担っていることから、収益等の状況が比例していない状況にある。
　今後は、経営の効率化による経費の節減等を図りながら、効率的かつ安定的な経営が確保されるよう努めていく。
　なお、駐車場の一層の合理的、効率的な管理運営を行うため、平成31年度より指定管理者制度を導入する予定である。</t>
    <rPh sb="1" eb="3">
      <t>カドウ</t>
    </rPh>
    <rPh sb="3" eb="4">
      <t>リツ</t>
    </rPh>
    <rPh sb="5" eb="6">
      <t>タ</t>
    </rPh>
    <rPh sb="7" eb="9">
      <t>シエイ</t>
    </rPh>
    <rPh sb="9" eb="12">
      <t>チュウシャジョウ</t>
    </rPh>
    <rPh sb="13" eb="15">
      <t>ヒカク</t>
    </rPh>
    <rPh sb="17" eb="18">
      <t>タカ</t>
    </rPh>
    <rPh sb="19" eb="21">
      <t>ジョウキョウ</t>
    </rPh>
    <rPh sb="26" eb="28">
      <t>ライチョウ</t>
    </rPh>
    <rPh sb="28" eb="29">
      <t>シャ</t>
    </rPh>
    <rPh sb="29" eb="30">
      <t>ヨウ</t>
    </rPh>
    <rPh sb="30" eb="32">
      <t>チュウシャ</t>
    </rPh>
    <rPh sb="32" eb="33">
      <t>ジョウ</t>
    </rPh>
    <rPh sb="37" eb="39">
      <t>ヤクワリ</t>
    </rPh>
    <rPh sb="40" eb="41">
      <t>ニナ</t>
    </rPh>
    <rPh sb="50" eb="52">
      <t>シュウエキ</t>
    </rPh>
    <rPh sb="52" eb="53">
      <t>トウ</t>
    </rPh>
    <rPh sb="54" eb="56">
      <t>ジョウキョウ</t>
    </rPh>
    <rPh sb="57" eb="59">
      <t>ヒレイ</t>
    </rPh>
    <rPh sb="64" eb="66">
      <t>ジョウキョウ</t>
    </rPh>
    <rPh sb="72" eb="74">
      <t>コンゴ</t>
    </rPh>
    <rPh sb="76" eb="78">
      <t>ケイエイ</t>
    </rPh>
    <rPh sb="79" eb="81">
      <t>コウリツ</t>
    </rPh>
    <rPh sb="81" eb="82">
      <t>カ</t>
    </rPh>
    <rPh sb="85" eb="87">
      <t>ケイヒ</t>
    </rPh>
    <rPh sb="88" eb="90">
      <t>セツゲン</t>
    </rPh>
    <rPh sb="90" eb="91">
      <t>トウ</t>
    </rPh>
    <rPh sb="92" eb="93">
      <t>ハカ</t>
    </rPh>
    <rPh sb="98" eb="101">
      <t>コウリツテキ</t>
    </rPh>
    <rPh sb="103" eb="105">
      <t>アンテイ</t>
    </rPh>
    <rPh sb="105" eb="106">
      <t>テキ</t>
    </rPh>
    <rPh sb="107" eb="109">
      <t>ケイエイ</t>
    </rPh>
    <rPh sb="110" eb="112">
      <t>カクホ</t>
    </rPh>
    <rPh sb="117" eb="118">
      <t>ツト</t>
    </rPh>
    <phoneticPr fontId="6"/>
  </si>
  <si>
    <t>　収益的収支比率は100％を下回っているが、本駐車場は市庁舎への来庁者用駐車場としての役割も担っており、当該利用用途の場合は、駐車料金が免除となることから、収支比率が落ち込む原因となっている。
　また、本駐車場は有人のため、他に比べ委託料が高くなったことも要因としてあげられる。ただ、市営駐車場全体としては、①収益的収支比率 106.55%、②他会計補助金比率 0、④売上高GOP比率 45.98%となり、市全体として捉えた場合、比較的安定経営をしていると考えられる。
※平成28年度より特別会計を設けたため、平成24年度から平成27年度までは当該値がない。</t>
    <rPh sb="1" eb="3">
      <t>シュウエキ</t>
    </rPh>
    <rPh sb="3" eb="4">
      <t>テキ</t>
    </rPh>
    <rPh sb="4" eb="6">
      <t>シュウシ</t>
    </rPh>
    <rPh sb="6" eb="8">
      <t>ヒリツ</t>
    </rPh>
    <rPh sb="14" eb="16">
      <t>シタマワ</t>
    </rPh>
    <rPh sb="22" eb="23">
      <t>ホン</t>
    </rPh>
    <rPh sb="23" eb="26">
      <t>チュウシャジョウ</t>
    </rPh>
    <rPh sb="27" eb="30">
      <t>シチョウシャ</t>
    </rPh>
    <rPh sb="32" eb="34">
      <t>ライチョウ</t>
    </rPh>
    <rPh sb="34" eb="35">
      <t>シャ</t>
    </rPh>
    <rPh sb="35" eb="36">
      <t>ヨウ</t>
    </rPh>
    <rPh sb="36" eb="38">
      <t>チュウシャ</t>
    </rPh>
    <rPh sb="38" eb="39">
      <t>ジョウ</t>
    </rPh>
    <rPh sb="43" eb="45">
      <t>ヤクワリ</t>
    </rPh>
    <rPh sb="46" eb="47">
      <t>ニナ</t>
    </rPh>
    <rPh sb="52" eb="54">
      <t>トウガイ</t>
    </rPh>
    <rPh sb="54" eb="56">
      <t>リヨウ</t>
    </rPh>
    <rPh sb="56" eb="58">
      <t>ヨウト</t>
    </rPh>
    <rPh sb="59" eb="61">
      <t>バアイ</t>
    </rPh>
    <rPh sb="63" eb="65">
      <t>チュウシャ</t>
    </rPh>
    <rPh sb="65" eb="67">
      <t>リョウキン</t>
    </rPh>
    <rPh sb="68" eb="70">
      <t>メンジョ</t>
    </rPh>
    <rPh sb="78" eb="80">
      <t>シュウシ</t>
    </rPh>
    <rPh sb="80" eb="82">
      <t>ヒリツ</t>
    </rPh>
    <rPh sb="83" eb="84">
      <t>オ</t>
    </rPh>
    <rPh sb="85" eb="86">
      <t>コ</t>
    </rPh>
    <rPh sb="87" eb="89">
      <t>ゲンイン</t>
    </rPh>
    <rPh sb="101" eb="102">
      <t>ホン</t>
    </rPh>
    <rPh sb="102" eb="105">
      <t>チュウシャジョウ</t>
    </rPh>
    <rPh sb="106" eb="108">
      <t>ユウジン</t>
    </rPh>
    <rPh sb="112" eb="113">
      <t>タ</t>
    </rPh>
    <rPh sb="114" eb="115">
      <t>クラ</t>
    </rPh>
    <rPh sb="116" eb="119">
      <t>イタクリョウ</t>
    </rPh>
    <rPh sb="120" eb="121">
      <t>タカ</t>
    </rPh>
    <rPh sb="128" eb="130">
      <t>ヨウイン</t>
    </rPh>
    <rPh sb="142" eb="144">
      <t>シエイ</t>
    </rPh>
    <rPh sb="144" eb="147">
      <t>チュウシャジョウ</t>
    </rPh>
    <rPh sb="147" eb="149">
      <t>ゼンタイ</t>
    </rPh>
    <rPh sb="155" eb="157">
      <t>シュウエキ</t>
    </rPh>
    <rPh sb="157" eb="158">
      <t>テキ</t>
    </rPh>
    <rPh sb="158" eb="160">
      <t>シュウシ</t>
    </rPh>
    <rPh sb="160" eb="162">
      <t>ヒリツ</t>
    </rPh>
    <rPh sb="172" eb="173">
      <t>タ</t>
    </rPh>
    <rPh sb="173" eb="175">
      <t>カイケイ</t>
    </rPh>
    <rPh sb="175" eb="178">
      <t>ホジョキン</t>
    </rPh>
    <rPh sb="178" eb="180">
      <t>ヒリツ</t>
    </rPh>
    <rPh sb="184" eb="186">
      <t>ウリアゲ</t>
    </rPh>
    <rPh sb="186" eb="187">
      <t>ダカ</t>
    </rPh>
    <rPh sb="190" eb="192">
      <t>ヒリツ</t>
    </rPh>
    <rPh sb="203" eb="204">
      <t>シ</t>
    </rPh>
    <rPh sb="204" eb="206">
      <t>ゼンタイ</t>
    </rPh>
    <rPh sb="209" eb="210">
      <t>トラ</t>
    </rPh>
    <rPh sb="212" eb="214">
      <t>バアイ</t>
    </rPh>
    <phoneticPr fontId="6"/>
  </si>
  <si>
    <t>　本駐車場は市庁舎への来庁者用駐車場としての役割も担っていることから、稼働率は高い状況にある。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35" eb="37">
      <t>カドウ</t>
    </rPh>
    <rPh sb="37" eb="38">
      <t>リツ</t>
    </rPh>
    <rPh sb="39" eb="40">
      <t>タカ</t>
    </rPh>
    <rPh sb="41" eb="43">
      <t>ジョウキョウ</t>
    </rPh>
    <rPh sb="62" eb="64">
      <t>トクベツ</t>
    </rPh>
    <rPh sb="64" eb="66">
      <t>カイケイ</t>
    </rPh>
    <rPh sb="67" eb="68">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</si>
</sst>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70.2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0951552"/>
        <c:axId val="100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0951552"/>
        <c:axId val="100953472"/>
      </c:lineChart>
      <c:dateAx>
        <c:axId val="100951552"/>
        <c:scaling>
          <c:orientation val="minMax"/>
        </c:scaling>
        <c:delete val="1"/>
        <c:axPos val="b"/>
        <c:numFmt formatCode="ge" sourceLinked="1"/>
        <c:majorTickMark val="none"/>
        <c:minorTickMark val="none"/>
        <c:tickLblPos val="none"/>
        <c:crossAx val="100953472"/>
        <c:crosses val="autoZero"/>
        <c:auto val="1"/>
        <c:lblOffset val="100"/>
        <c:baseTimeUnit val="years"/>
      </c:dateAx>
      <c:valAx>
        <c:axId val="10095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1803520"/>
        <c:axId val="101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1803520"/>
        <c:axId val="101805440"/>
      </c:lineChart>
      <c:dateAx>
        <c:axId val="101803520"/>
        <c:scaling>
          <c:orientation val="minMax"/>
        </c:scaling>
        <c:delete val="1"/>
        <c:axPos val="b"/>
        <c:numFmt formatCode="ge" sourceLinked="1"/>
        <c:majorTickMark val="none"/>
        <c:minorTickMark val="none"/>
        <c:tickLblPos val="none"/>
        <c:crossAx val="101805440"/>
        <c:crosses val="autoZero"/>
        <c:auto val="1"/>
        <c:lblOffset val="100"/>
        <c:baseTimeUnit val="years"/>
      </c:dateAx>
      <c:valAx>
        <c:axId val="10180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0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1868672"/>
        <c:axId val="101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1868672"/>
        <c:axId val="101870592"/>
      </c:lineChart>
      <c:dateAx>
        <c:axId val="101868672"/>
        <c:scaling>
          <c:orientation val="minMax"/>
        </c:scaling>
        <c:delete val="1"/>
        <c:axPos val="b"/>
        <c:numFmt formatCode="ge" sourceLinked="1"/>
        <c:majorTickMark val="none"/>
        <c:minorTickMark val="none"/>
        <c:tickLblPos val="none"/>
        <c:crossAx val="101870592"/>
        <c:crosses val="autoZero"/>
        <c:auto val="1"/>
        <c:lblOffset val="100"/>
        <c:baseTimeUnit val="years"/>
      </c:dateAx>
      <c:valAx>
        <c:axId val="10187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6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2048512"/>
        <c:axId val="1020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2048512"/>
        <c:axId val="102050432"/>
      </c:lineChart>
      <c:dateAx>
        <c:axId val="102048512"/>
        <c:scaling>
          <c:orientation val="minMax"/>
        </c:scaling>
        <c:delete val="1"/>
        <c:axPos val="b"/>
        <c:numFmt formatCode="ge" sourceLinked="1"/>
        <c:majorTickMark val="none"/>
        <c:minorTickMark val="none"/>
        <c:tickLblPos val="none"/>
        <c:crossAx val="102050432"/>
        <c:crosses val="autoZero"/>
        <c:auto val="1"/>
        <c:lblOffset val="100"/>
        <c:baseTimeUnit val="years"/>
      </c:dateAx>
      <c:valAx>
        <c:axId val="10205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2082816"/>
        <c:axId val="1020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2082816"/>
        <c:axId val="102093184"/>
      </c:lineChart>
      <c:dateAx>
        <c:axId val="102082816"/>
        <c:scaling>
          <c:orientation val="minMax"/>
        </c:scaling>
        <c:delete val="1"/>
        <c:axPos val="b"/>
        <c:numFmt formatCode="ge" sourceLinked="1"/>
        <c:majorTickMark val="none"/>
        <c:minorTickMark val="none"/>
        <c:tickLblPos val="none"/>
        <c:crossAx val="102093184"/>
        <c:crosses val="autoZero"/>
        <c:auto val="1"/>
        <c:lblOffset val="100"/>
        <c:baseTimeUnit val="years"/>
      </c:dateAx>
      <c:valAx>
        <c:axId val="10209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0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2127488"/>
        <c:axId val="1021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2127488"/>
        <c:axId val="102133760"/>
      </c:lineChart>
      <c:dateAx>
        <c:axId val="102127488"/>
        <c:scaling>
          <c:orientation val="minMax"/>
        </c:scaling>
        <c:delete val="1"/>
        <c:axPos val="b"/>
        <c:numFmt formatCode="ge" sourceLinked="1"/>
        <c:majorTickMark val="none"/>
        <c:minorTickMark val="none"/>
        <c:tickLblPos val="none"/>
        <c:crossAx val="102133760"/>
        <c:crosses val="autoZero"/>
        <c:auto val="1"/>
        <c:lblOffset val="100"/>
        <c:baseTimeUnit val="years"/>
      </c:dateAx>
      <c:valAx>
        <c:axId val="10213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12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302.10000000000002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2172160"/>
        <c:axId val="1021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2172160"/>
        <c:axId val="102174080"/>
      </c:lineChart>
      <c:dateAx>
        <c:axId val="102172160"/>
        <c:scaling>
          <c:orientation val="minMax"/>
        </c:scaling>
        <c:delete val="1"/>
        <c:axPos val="b"/>
        <c:numFmt formatCode="ge" sourceLinked="1"/>
        <c:majorTickMark val="none"/>
        <c:minorTickMark val="none"/>
        <c:tickLblPos val="none"/>
        <c:crossAx val="102174080"/>
        <c:crosses val="autoZero"/>
        <c:auto val="1"/>
        <c:lblOffset val="100"/>
        <c:baseTimeUnit val="years"/>
      </c:dateAx>
      <c:valAx>
        <c:axId val="10217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-19.399999999999999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2220928"/>
        <c:axId val="1022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2220928"/>
        <c:axId val="102222848"/>
      </c:lineChart>
      <c:dateAx>
        <c:axId val="102220928"/>
        <c:scaling>
          <c:orientation val="minMax"/>
        </c:scaling>
        <c:delete val="1"/>
        <c:axPos val="b"/>
        <c:numFmt formatCode="ge" sourceLinked="1"/>
        <c:majorTickMark val="none"/>
        <c:minorTickMark val="none"/>
        <c:tickLblPos val="none"/>
        <c:crossAx val="102222848"/>
        <c:crosses val="autoZero"/>
        <c:auto val="1"/>
        <c:lblOffset val="100"/>
        <c:baseTimeUnit val="years"/>
      </c:dateAx>
      <c:valAx>
        <c:axId val="10222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2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-7931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2255232"/>
        <c:axId val="1022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2255232"/>
        <c:axId val="102261504"/>
      </c:lineChart>
      <c:dateAx>
        <c:axId val="102255232"/>
        <c:scaling>
          <c:orientation val="minMax"/>
        </c:scaling>
        <c:delete val="1"/>
        <c:axPos val="b"/>
        <c:numFmt formatCode="ge" sourceLinked="1"/>
        <c:majorTickMark val="none"/>
        <c:minorTickMark val="none"/>
        <c:tickLblPos val="none"/>
        <c:crossAx val="102261504"/>
        <c:crosses val="autoZero"/>
        <c:auto val="1"/>
        <c:lblOffset val="100"/>
        <c:baseTimeUnit val="years"/>
      </c:dateAx>
      <c:valAx>
        <c:axId val="102261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25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静岡県熱海市　中央町駐車場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2083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96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216</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t="str">
        <f>データ!AA7</f>
        <v>-</v>
      </c>
      <c r="BH31" s="117"/>
      <c r="BI31" s="117"/>
      <c r="BJ31" s="117"/>
      <c r="BK31" s="117"/>
      <c r="BL31" s="117"/>
      <c r="BM31" s="117"/>
      <c r="BN31" s="117"/>
      <c r="BO31" s="117"/>
      <c r="BP31" s="117"/>
      <c r="BQ31" s="117"/>
      <c r="BR31" s="117"/>
      <c r="BS31" s="117"/>
      <c r="BT31" s="117"/>
      <c r="BU31" s="117"/>
      <c r="BV31" s="117"/>
      <c r="BW31" s="117"/>
      <c r="BX31" s="117"/>
      <c r="BY31" s="117"/>
      <c r="BZ31" s="117" t="str">
        <f>データ!AB7</f>
        <v>-</v>
      </c>
      <c r="CA31" s="117"/>
      <c r="CB31" s="117"/>
      <c r="CC31" s="117"/>
      <c r="CD31" s="117"/>
      <c r="CE31" s="117"/>
      <c r="CF31" s="117"/>
      <c r="CG31" s="117"/>
      <c r="CH31" s="117"/>
      <c r="CI31" s="117"/>
      <c r="CJ31" s="117"/>
      <c r="CK31" s="117"/>
      <c r="CL31" s="117"/>
      <c r="CM31" s="117"/>
      <c r="CN31" s="117"/>
      <c r="CO31" s="117"/>
      <c r="CP31" s="117"/>
      <c r="CQ31" s="117"/>
      <c r="CR31" s="117"/>
      <c r="CS31" s="117">
        <f>データ!AC7</f>
        <v>70.2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t="str">
        <f>データ!AL7</f>
        <v>-</v>
      </c>
      <c r="FY31" s="117"/>
      <c r="FZ31" s="117"/>
      <c r="GA31" s="117"/>
      <c r="GB31" s="117"/>
      <c r="GC31" s="117"/>
      <c r="GD31" s="117"/>
      <c r="GE31" s="117"/>
      <c r="GF31" s="117"/>
      <c r="GG31" s="117"/>
      <c r="GH31" s="117"/>
      <c r="GI31" s="117"/>
      <c r="GJ31" s="117"/>
      <c r="GK31" s="117"/>
      <c r="GL31" s="117"/>
      <c r="GM31" s="117"/>
      <c r="GN31" s="117"/>
      <c r="GO31" s="117"/>
      <c r="GP31" s="117"/>
      <c r="GQ31" s="117" t="str">
        <f>データ!AM7</f>
        <v>-</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t="str">
        <f>データ!DM7</f>
        <v>-</v>
      </c>
      <c r="KP31" s="119"/>
      <c r="KQ31" s="119"/>
      <c r="KR31" s="119"/>
      <c r="KS31" s="119"/>
      <c r="KT31" s="119"/>
      <c r="KU31" s="119"/>
      <c r="KV31" s="119"/>
      <c r="KW31" s="119"/>
      <c r="KX31" s="119"/>
      <c r="KY31" s="119"/>
      <c r="KZ31" s="119"/>
      <c r="LA31" s="119"/>
      <c r="LB31" s="119"/>
      <c r="LC31" s="119"/>
      <c r="LD31" s="119"/>
      <c r="LE31" s="119"/>
      <c r="LF31" s="119"/>
      <c r="LG31" s="120"/>
      <c r="LH31" s="118" t="str">
        <f>データ!DN7</f>
        <v>-</v>
      </c>
      <c r="LI31" s="119"/>
      <c r="LJ31" s="119"/>
      <c r="LK31" s="119"/>
      <c r="LL31" s="119"/>
      <c r="LM31" s="119"/>
      <c r="LN31" s="119"/>
      <c r="LO31" s="119"/>
      <c r="LP31" s="119"/>
      <c r="LQ31" s="119"/>
      <c r="LR31" s="119"/>
      <c r="LS31" s="119"/>
      <c r="LT31" s="119"/>
      <c r="LU31" s="119"/>
      <c r="LV31" s="119"/>
      <c r="LW31" s="119"/>
      <c r="LX31" s="119"/>
      <c r="LY31" s="119"/>
      <c r="LZ31" s="120"/>
      <c r="MA31" s="118">
        <f>データ!DO7</f>
        <v>302.10000000000002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t="str">
        <f>データ!BH7</f>
        <v>-</v>
      </c>
      <c r="FY52" s="117"/>
      <c r="FZ52" s="117"/>
      <c r="GA52" s="117"/>
      <c r="GB52" s="117"/>
      <c r="GC52" s="117"/>
      <c r="GD52" s="117"/>
      <c r="GE52" s="117"/>
      <c r="GF52" s="117"/>
      <c r="GG52" s="117"/>
      <c r="GH52" s="117"/>
      <c r="GI52" s="117"/>
      <c r="GJ52" s="117"/>
      <c r="GK52" s="117"/>
      <c r="GL52" s="117"/>
      <c r="GM52" s="117"/>
      <c r="GN52" s="117"/>
      <c r="GO52" s="117"/>
      <c r="GP52" s="117"/>
      <c r="GQ52" s="117" t="str">
        <f>データ!BI7</f>
        <v>-</v>
      </c>
      <c r="GR52" s="117"/>
      <c r="GS52" s="117"/>
      <c r="GT52" s="117"/>
      <c r="GU52" s="117"/>
      <c r="GV52" s="117"/>
      <c r="GW52" s="117"/>
      <c r="GX52" s="117"/>
      <c r="GY52" s="117"/>
      <c r="GZ52" s="117"/>
      <c r="HA52" s="117"/>
      <c r="HB52" s="117"/>
      <c r="HC52" s="117"/>
      <c r="HD52" s="117"/>
      <c r="HE52" s="117"/>
      <c r="HF52" s="117"/>
      <c r="HG52" s="117"/>
      <c r="HH52" s="117"/>
      <c r="HI52" s="117"/>
      <c r="HJ52" s="117">
        <f>データ!BJ7</f>
        <v>-19.399999999999999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-7931</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t="str">
        <f>データ!DB7</f>
        <v>-</v>
      </c>
      <c r="LF77" s="119"/>
      <c r="LG77" s="119"/>
      <c r="LH77" s="119"/>
      <c r="LI77" s="119"/>
      <c r="LJ77" s="119"/>
      <c r="LK77" s="119"/>
      <c r="LL77" s="119"/>
      <c r="LM77" s="119"/>
      <c r="LN77" s="119"/>
      <c r="LO77" s="119"/>
      <c r="LP77" s="119"/>
      <c r="LQ77" s="119"/>
      <c r="LR77" s="119"/>
      <c r="LS77" s="120"/>
      <c r="LT77" s="118" t="str">
        <f>データ!DC7</f>
        <v>-</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222054</v>
      </c>
      <c r="D6" s="61">
        <f t="shared" si="1"/>
        <v>47</v>
      </c>
      <c r="E6" s="61">
        <f t="shared" si="1"/>
        <v>14</v>
      </c>
      <c r="F6" s="61">
        <f t="shared" si="1"/>
        <v>0</v>
      </c>
      <c r="G6" s="61">
        <f t="shared" si="1"/>
        <v>8</v>
      </c>
      <c r="H6" s="61" t="str">
        <f>SUBSTITUTE(H8,"　","")</f>
        <v>静岡県熱海市</v>
      </c>
      <c r="I6" s="61" t="str">
        <f t="shared" si="1"/>
        <v>中央町駐車場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1</v>
      </c>
      <c r="S6" s="63" t="str">
        <f t="shared" si="1"/>
        <v>商業施設</v>
      </c>
      <c r="T6" s="63" t="str">
        <f t="shared" si="1"/>
        <v>無</v>
      </c>
      <c r="U6" s="64">
        <f t="shared" si="1"/>
        <v>2083</v>
      </c>
      <c r="V6" s="64">
        <f t="shared" si="1"/>
        <v>96</v>
      </c>
      <c r="W6" s="64">
        <f t="shared" si="1"/>
        <v>216</v>
      </c>
      <c r="X6" s="63" t="str">
        <f t="shared" si="1"/>
        <v>導入なし</v>
      </c>
      <c r="Y6" s="65" t="e">
        <f>IF(Y8="-",NA(),Y8)</f>
        <v>#N/A</v>
      </c>
      <c r="Z6" s="65" t="e">
        <f t="shared" ref="Z6:AH6" si="2">IF(Z8="-",NA(),Z8)</f>
        <v>#N/A</v>
      </c>
      <c r="AA6" s="65" t="e">
        <f t="shared" si="2"/>
        <v>#N/A</v>
      </c>
      <c r="AB6" s="65" t="e">
        <f t="shared" si="2"/>
        <v>#N/A</v>
      </c>
      <c r="AC6" s="65">
        <f t="shared" si="2"/>
        <v>70.2</v>
      </c>
      <c r="AD6" s="65">
        <f t="shared" si="2"/>
        <v>124.7</v>
      </c>
      <c r="AE6" s="65">
        <f t="shared" si="2"/>
        <v>135.6</v>
      </c>
      <c r="AF6" s="65">
        <f t="shared" si="2"/>
        <v>176.5</v>
      </c>
      <c r="AG6" s="65">
        <f t="shared" si="2"/>
        <v>231.4</v>
      </c>
      <c r="AH6" s="65">
        <f t="shared" si="2"/>
        <v>151.19999999999999</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21.4</v>
      </c>
      <c r="AP6" s="65">
        <f t="shared" si="3"/>
        <v>24.8</v>
      </c>
      <c r="AQ6" s="65">
        <f t="shared" si="3"/>
        <v>20.3</v>
      </c>
      <c r="AR6" s="65">
        <f t="shared" si="3"/>
        <v>20.2</v>
      </c>
      <c r="AS6" s="65">
        <f t="shared" si="3"/>
        <v>19.8</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479</v>
      </c>
      <c r="BA6" s="66">
        <f t="shared" si="4"/>
        <v>364</v>
      </c>
      <c r="BB6" s="66">
        <f t="shared" si="4"/>
        <v>270</v>
      </c>
      <c r="BC6" s="66">
        <f t="shared" si="4"/>
        <v>245</v>
      </c>
      <c r="BD6" s="66">
        <f t="shared" si="4"/>
        <v>196</v>
      </c>
      <c r="BE6" s="64" t="str">
        <f>IF(BE8="-","",IF(BE8="-","【-】","【"&amp;SUBSTITUTE(TEXT(BE8,"#,##0"),"-","△")&amp;"】"))</f>
        <v>【140】</v>
      </c>
      <c r="BF6" s="65" t="e">
        <f>IF(BF8="-",NA(),BF8)</f>
        <v>#N/A</v>
      </c>
      <c r="BG6" s="65" t="e">
        <f t="shared" ref="BG6:BO6" si="5">IF(BG8="-",NA(),BG8)</f>
        <v>#N/A</v>
      </c>
      <c r="BH6" s="65" t="e">
        <f t="shared" si="5"/>
        <v>#N/A</v>
      </c>
      <c r="BI6" s="65" t="e">
        <f t="shared" si="5"/>
        <v>#N/A</v>
      </c>
      <c r="BJ6" s="65">
        <f t="shared" si="5"/>
        <v>-19.399999999999999</v>
      </c>
      <c r="BK6" s="65">
        <f t="shared" si="5"/>
        <v>31.4</v>
      </c>
      <c r="BL6" s="65">
        <f t="shared" si="5"/>
        <v>34</v>
      </c>
      <c r="BM6" s="65">
        <f t="shared" si="5"/>
        <v>31.1</v>
      </c>
      <c r="BN6" s="65">
        <f t="shared" si="5"/>
        <v>31.8</v>
      </c>
      <c r="BO6" s="65">
        <f t="shared" si="5"/>
        <v>22.6</v>
      </c>
      <c r="BP6" s="62" t="str">
        <f>IF(BP8="-","",IF(BP8="-","【-】","【"&amp;SUBSTITUTE(TEXT(BP8,"#,##0.0"),"-","△")&amp;"】"))</f>
        <v>【45.2】</v>
      </c>
      <c r="BQ6" s="66" t="e">
        <f>IF(BQ8="-",NA(),BQ8)</f>
        <v>#N/A</v>
      </c>
      <c r="BR6" s="66" t="e">
        <f t="shared" ref="BR6:BZ6" si="6">IF(BR8="-",NA(),BR8)</f>
        <v>#N/A</v>
      </c>
      <c r="BS6" s="66" t="e">
        <f t="shared" si="6"/>
        <v>#N/A</v>
      </c>
      <c r="BT6" s="66" t="e">
        <f t="shared" si="6"/>
        <v>#N/A</v>
      </c>
      <c r="BU6" s="66">
        <f t="shared" si="6"/>
        <v>-7931</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0</v>
      </c>
      <c r="CO6" s="65"/>
      <c r="CP6" s="65"/>
      <c r="CQ6" s="65"/>
      <c r="CR6" s="65"/>
      <c r="CS6" s="65"/>
      <c r="CT6" s="65"/>
      <c r="CU6" s="65"/>
      <c r="CV6" s="65"/>
      <c r="CW6" s="65"/>
      <c r="CX6" s="65"/>
      <c r="CY6" s="62" t="s">
        <v>111</v>
      </c>
      <c r="CZ6" s="65" t="e">
        <f>IF(CZ8="-",NA(),CZ8)</f>
        <v>#N/A</v>
      </c>
      <c r="DA6" s="65" t="e">
        <f t="shared" ref="DA6:DI6" si="8">IF(DA8="-",NA(),DA8)</f>
        <v>#N/A</v>
      </c>
      <c r="DB6" s="65" t="e">
        <f t="shared" si="8"/>
        <v>#N/A</v>
      </c>
      <c r="DC6" s="65" t="e">
        <f t="shared" si="8"/>
        <v>#N/A</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t="e">
        <f>IF(DK8="-",NA(),DK8)</f>
        <v>#N/A</v>
      </c>
      <c r="DL6" s="65" t="e">
        <f t="shared" ref="DL6:DT6" si="9">IF(DL8="-",NA(),DL8)</f>
        <v>#N/A</v>
      </c>
      <c r="DM6" s="65" t="e">
        <f t="shared" si="9"/>
        <v>#N/A</v>
      </c>
      <c r="DN6" s="65" t="e">
        <f t="shared" si="9"/>
        <v>#N/A</v>
      </c>
      <c r="DO6" s="65">
        <f t="shared" si="9"/>
        <v>302.10000000000002</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222054</v>
      </c>
      <c r="D7" s="61">
        <f t="shared" si="10"/>
        <v>47</v>
      </c>
      <c r="E7" s="61">
        <f t="shared" si="10"/>
        <v>14</v>
      </c>
      <c r="F7" s="61">
        <f t="shared" si="10"/>
        <v>0</v>
      </c>
      <c r="G7" s="61">
        <f t="shared" si="10"/>
        <v>8</v>
      </c>
      <c r="H7" s="61" t="str">
        <f t="shared" si="10"/>
        <v>静岡県　熱海市</v>
      </c>
      <c r="I7" s="61" t="str">
        <f t="shared" si="10"/>
        <v>中央町駐車場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1</v>
      </c>
      <c r="S7" s="63" t="str">
        <f t="shared" si="10"/>
        <v>商業施設</v>
      </c>
      <c r="T7" s="63" t="str">
        <f t="shared" si="10"/>
        <v>無</v>
      </c>
      <c r="U7" s="64">
        <f t="shared" si="10"/>
        <v>2083</v>
      </c>
      <c r="V7" s="64">
        <f t="shared" si="10"/>
        <v>96</v>
      </c>
      <c r="W7" s="64">
        <f t="shared" si="10"/>
        <v>216</v>
      </c>
      <c r="X7" s="63" t="str">
        <f t="shared" si="10"/>
        <v>導入なし</v>
      </c>
      <c r="Y7" s="65" t="str">
        <f>Y8</f>
        <v>-</v>
      </c>
      <c r="Z7" s="65" t="str">
        <f t="shared" ref="Z7:AH7" si="11">Z8</f>
        <v>-</v>
      </c>
      <c r="AA7" s="65" t="str">
        <f t="shared" si="11"/>
        <v>-</v>
      </c>
      <c r="AB7" s="65" t="str">
        <f t="shared" si="11"/>
        <v>-</v>
      </c>
      <c r="AC7" s="65">
        <f t="shared" si="11"/>
        <v>70.2</v>
      </c>
      <c r="AD7" s="65">
        <f t="shared" si="11"/>
        <v>124.7</v>
      </c>
      <c r="AE7" s="65">
        <f t="shared" si="11"/>
        <v>135.6</v>
      </c>
      <c r="AF7" s="65">
        <f t="shared" si="11"/>
        <v>176.5</v>
      </c>
      <c r="AG7" s="65">
        <f t="shared" si="11"/>
        <v>231.4</v>
      </c>
      <c r="AH7" s="65">
        <f t="shared" si="11"/>
        <v>151.19999999999999</v>
      </c>
      <c r="AI7" s="62"/>
      <c r="AJ7" s="65" t="str">
        <f>AJ8</f>
        <v>-</v>
      </c>
      <c r="AK7" s="65" t="str">
        <f t="shared" ref="AK7:AS7" si="12">AK8</f>
        <v>-</v>
      </c>
      <c r="AL7" s="65" t="str">
        <f t="shared" si="12"/>
        <v>-</v>
      </c>
      <c r="AM7" s="65" t="str">
        <f t="shared" si="12"/>
        <v>-</v>
      </c>
      <c r="AN7" s="65">
        <f t="shared" si="12"/>
        <v>0</v>
      </c>
      <c r="AO7" s="65">
        <f t="shared" si="12"/>
        <v>21.4</v>
      </c>
      <c r="AP7" s="65">
        <f t="shared" si="12"/>
        <v>24.8</v>
      </c>
      <c r="AQ7" s="65">
        <f t="shared" si="12"/>
        <v>20.3</v>
      </c>
      <c r="AR7" s="65">
        <f t="shared" si="12"/>
        <v>20.2</v>
      </c>
      <c r="AS7" s="65">
        <f t="shared" si="12"/>
        <v>19.8</v>
      </c>
      <c r="AT7" s="62"/>
      <c r="AU7" s="66" t="str">
        <f>AU8</f>
        <v>-</v>
      </c>
      <c r="AV7" s="66" t="str">
        <f t="shared" ref="AV7:BD7" si="13">AV8</f>
        <v>-</v>
      </c>
      <c r="AW7" s="66" t="str">
        <f t="shared" si="13"/>
        <v>-</v>
      </c>
      <c r="AX7" s="66" t="str">
        <f t="shared" si="13"/>
        <v>-</v>
      </c>
      <c r="AY7" s="66">
        <f t="shared" si="13"/>
        <v>0</v>
      </c>
      <c r="AZ7" s="66">
        <f t="shared" si="13"/>
        <v>479</v>
      </c>
      <c r="BA7" s="66">
        <f t="shared" si="13"/>
        <v>364</v>
      </c>
      <c r="BB7" s="66">
        <f t="shared" si="13"/>
        <v>270</v>
      </c>
      <c r="BC7" s="66">
        <f t="shared" si="13"/>
        <v>245</v>
      </c>
      <c r="BD7" s="66">
        <f t="shared" si="13"/>
        <v>196</v>
      </c>
      <c r="BE7" s="64"/>
      <c r="BF7" s="65" t="str">
        <f>BF8</f>
        <v>-</v>
      </c>
      <c r="BG7" s="65" t="str">
        <f t="shared" ref="BG7:BO7" si="14">BG8</f>
        <v>-</v>
      </c>
      <c r="BH7" s="65" t="str">
        <f t="shared" si="14"/>
        <v>-</v>
      </c>
      <c r="BI7" s="65" t="str">
        <f t="shared" si="14"/>
        <v>-</v>
      </c>
      <c r="BJ7" s="65">
        <f t="shared" si="14"/>
        <v>-19.399999999999999</v>
      </c>
      <c r="BK7" s="65">
        <f t="shared" si="14"/>
        <v>31.4</v>
      </c>
      <c r="BL7" s="65">
        <f t="shared" si="14"/>
        <v>34</v>
      </c>
      <c r="BM7" s="65">
        <f t="shared" si="14"/>
        <v>31.1</v>
      </c>
      <c r="BN7" s="65">
        <f t="shared" si="14"/>
        <v>31.8</v>
      </c>
      <c r="BO7" s="65">
        <f t="shared" si="14"/>
        <v>22.6</v>
      </c>
      <c r="BP7" s="62"/>
      <c r="BQ7" s="66" t="str">
        <f>BQ8</f>
        <v>-</v>
      </c>
      <c r="BR7" s="66" t="str">
        <f t="shared" ref="BR7:BZ7" si="15">BR8</f>
        <v>-</v>
      </c>
      <c r="BS7" s="66" t="str">
        <f t="shared" si="15"/>
        <v>-</v>
      </c>
      <c r="BT7" s="66" t="str">
        <f t="shared" si="15"/>
        <v>-</v>
      </c>
      <c r="BU7" s="66">
        <f t="shared" si="15"/>
        <v>-7931</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0</v>
      </c>
      <c r="CN7" s="64">
        <f>CN8</f>
        <v>0</v>
      </c>
      <c r="CO7" s="65" t="s">
        <v>113</v>
      </c>
      <c r="CP7" s="65" t="s">
        <v>113</v>
      </c>
      <c r="CQ7" s="65" t="s">
        <v>113</v>
      </c>
      <c r="CR7" s="65" t="s">
        <v>113</v>
      </c>
      <c r="CS7" s="65" t="s">
        <v>113</v>
      </c>
      <c r="CT7" s="65" t="s">
        <v>113</v>
      </c>
      <c r="CU7" s="65" t="s">
        <v>113</v>
      </c>
      <c r="CV7" s="65" t="s">
        <v>113</v>
      </c>
      <c r="CW7" s="65" t="s">
        <v>113</v>
      </c>
      <c r="CX7" s="65" t="s">
        <v>110</v>
      </c>
      <c r="CY7" s="62"/>
      <c r="CZ7" s="65" t="str">
        <f>CZ8</f>
        <v>-</v>
      </c>
      <c r="DA7" s="65" t="str">
        <f t="shared" ref="DA7:DI7" si="16">DA8</f>
        <v>-</v>
      </c>
      <c r="DB7" s="65" t="str">
        <f t="shared" si="16"/>
        <v>-</v>
      </c>
      <c r="DC7" s="65" t="str">
        <f t="shared" si="16"/>
        <v>-</v>
      </c>
      <c r="DD7" s="65">
        <f t="shared" si="16"/>
        <v>0</v>
      </c>
      <c r="DE7" s="65">
        <f t="shared" si="16"/>
        <v>425</v>
      </c>
      <c r="DF7" s="65">
        <f t="shared" si="16"/>
        <v>329.2</v>
      </c>
      <c r="DG7" s="65">
        <f t="shared" si="16"/>
        <v>249.7</v>
      </c>
      <c r="DH7" s="65">
        <f t="shared" si="16"/>
        <v>279.60000000000002</v>
      </c>
      <c r="DI7" s="65">
        <f t="shared" si="16"/>
        <v>236.7</v>
      </c>
      <c r="DJ7" s="62"/>
      <c r="DK7" s="65" t="str">
        <f>DK8</f>
        <v>-</v>
      </c>
      <c r="DL7" s="65" t="str">
        <f t="shared" ref="DL7:DT7" si="17">DL8</f>
        <v>-</v>
      </c>
      <c r="DM7" s="65" t="str">
        <f t="shared" si="17"/>
        <v>-</v>
      </c>
      <c r="DN7" s="65" t="str">
        <f t="shared" si="17"/>
        <v>-</v>
      </c>
      <c r="DO7" s="65">
        <f t="shared" si="17"/>
        <v>302.10000000000002</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222054</v>
      </c>
      <c r="D8" s="68">
        <v>47</v>
      </c>
      <c r="E8" s="68">
        <v>14</v>
      </c>
      <c r="F8" s="68">
        <v>0</v>
      </c>
      <c r="G8" s="68">
        <v>8</v>
      </c>
      <c r="H8" s="68" t="s">
        <v>114</v>
      </c>
      <c r="I8" s="68" t="s">
        <v>115</v>
      </c>
      <c r="J8" s="68" t="s">
        <v>116</v>
      </c>
      <c r="K8" s="68" t="s">
        <v>117</v>
      </c>
      <c r="L8" s="68" t="s">
        <v>118</v>
      </c>
      <c r="M8" s="68" t="s">
        <v>119</v>
      </c>
      <c r="N8" s="68"/>
      <c r="O8" s="69" t="s">
        <v>120</v>
      </c>
      <c r="P8" s="70" t="s">
        <v>121</v>
      </c>
      <c r="Q8" s="70" t="s">
        <v>122</v>
      </c>
      <c r="R8" s="71">
        <v>1</v>
      </c>
      <c r="S8" s="70" t="s">
        <v>123</v>
      </c>
      <c r="T8" s="70" t="s">
        <v>124</v>
      </c>
      <c r="U8" s="71">
        <v>2083</v>
      </c>
      <c r="V8" s="71">
        <v>96</v>
      </c>
      <c r="W8" s="71">
        <v>216</v>
      </c>
      <c r="X8" s="70" t="s">
        <v>125</v>
      </c>
      <c r="Y8" s="72" t="s">
        <v>118</v>
      </c>
      <c r="Z8" s="72" t="s">
        <v>118</v>
      </c>
      <c r="AA8" s="72" t="s">
        <v>118</v>
      </c>
      <c r="AB8" s="72" t="s">
        <v>118</v>
      </c>
      <c r="AC8" s="72">
        <v>70.2</v>
      </c>
      <c r="AD8" s="72">
        <v>124.7</v>
      </c>
      <c r="AE8" s="72">
        <v>135.6</v>
      </c>
      <c r="AF8" s="72">
        <v>176.5</v>
      </c>
      <c r="AG8" s="72">
        <v>231.4</v>
      </c>
      <c r="AH8" s="72">
        <v>151.19999999999999</v>
      </c>
      <c r="AI8" s="69">
        <v>275.39999999999998</v>
      </c>
      <c r="AJ8" s="72" t="s">
        <v>118</v>
      </c>
      <c r="AK8" s="72" t="s">
        <v>118</v>
      </c>
      <c r="AL8" s="72" t="s">
        <v>118</v>
      </c>
      <c r="AM8" s="72" t="s">
        <v>118</v>
      </c>
      <c r="AN8" s="72">
        <v>0</v>
      </c>
      <c r="AO8" s="72">
        <v>21.4</v>
      </c>
      <c r="AP8" s="72">
        <v>24.8</v>
      </c>
      <c r="AQ8" s="72">
        <v>20.3</v>
      </c>
      <c r="AR8" s="72">
        <v>20.2</v>
      </c>
      <c r="AS8" s="72">
        <v>19.8</v>
      </c>
      <c r="AT8" s="69">
        <v>13.3</v>
      </c>
      <c r="AU8" s="73" t="s">
        <v>118</v>
      </c>
      <c r="AV8" s="73" t="s">
        <v>118</v>
      </c>
      <c r="AW8" s="73" t="s">
        <v>118</v>
      </c>
      <c r="AX8" s="73" t="s">
        <v>118</v>
      </c>
      <c r="AY8" s="73">
        <v>0</v>
      </c>
      <c r="AZ8" s="73">
        <v>479</v>
      </c>
      <c r="BA8" s="73">
        <v>364</v>
      </c>
      <c r="BB8" s="73">
        <v>270</v>
      </c>
      <c r="BC8" s="73">
        <v>245</v>
      </c>
      <c r="BD8" s="73">
        <v>196</v>
      </c>
      <c r="BE8" s="73">
        <v>140</v>
      </c>
      <c r="BF8" s="72" t="s">
        <v>118</v>
      </c>
      <c r="BG8" s="72" t="s">
        <v>118</v>
      </c>
      <c r="BH8" s="72" t="s">
        <v>118</v>
      </c>
      <c r="BI8" s="72" t="s">
        <v>118</v>
      </c>
      <c r="BJ8" s="72">
        <v>-19.399999999999999</v>
      </c>
      <c r="BK8" s="72">
        <v>31.4</v>
      </c>
      <c r="BL8" s="72">
        <v>34</v>
      </c>
      <c r="BM8" s="72">
        <v>31.1</v>
      </c>
      <c r="BN8" s="72">
        <v>31.8</v>
      </c>
      <c r="BO8" s="72">
        <v>22.6</v>
      </c>
      <c r="BP8" s="69">
        <v>45.2</v>
      </c>
      <c r="BQ8" s="73" t="s">
        <v>118</v>
      </c>
      <c r="BR8" s="73" t="s">
        <v>118</v>
      </c>
      <c r="BS8" s="73" t="s">
        <v>118</v>
      </c>
      <c r="BT8" s="74" t="s">
        <v>118</v>
      </c>
      <c r="BU8" s="74">
        <v>-7931</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t="s">
        <v>118</v>
      </c>
      <c r="DB8" s="72" t="s">
        <v>118</v>
      </c>
      <c r="DC8" s="72" t="s">
        <v>118</v>
      </c>
      <c r="DD8" s="72">
        <v>0</v>
      </c>
      <c r="DE8" s="72">
        <v>425</v>
      </c>
      <c r="DF8" s="72">
        <v>329.2</v>
      </c>
      <c r="DG8" s="72">
        <v>249.7</v>
      </c>
      <c r="DH8" s="72">
        <v>279.60000000000002</v>
      </c>
      <c r="DI8" s="72">
        <v>236.7</v>
      </c>
      <c r="DJ8" s="69">
        <v>122.6</v>
      </c>
      <c r="DK8" s="72" t="s">
        <v>118</v>
      </c>
      <c r="DL8" s="72" t="s">
        <v>118</v>
      </c>
      <c r="DM8" s="72" t="s">
        <v>118</v>
      </c>
      <c r="DN8" s="72" t="s">
        <v>118</v>
      </c>
      <c r="DO8" s="72">
        <v>302.10000000000002</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2018-03-05T00:59:10Z</cp:lastPrinted>
  <dcterms:created xsi:type="dcterms:W3CDTF">2018-02-09T01:47:52Z</dcterms:created>
  <dcterms:modified xsi:type="dcterms:W3CDTF">2018-03-27T05:29:35Z</dcterms:modified>
  <cp:category/>
</cp:coreProperties>
</file>