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<sst xmlns="http://schemas.openxmlformats.org/spreadsheetml/2006/main" count="217" uniqueCount="107">
  <si>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</si>
  <si>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</si>
  <si>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</si>
  <si>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</si>
  <si>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</si>
  <si>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</si>
  <si>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</si>
  <si>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</si>
  <si>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</si>
  <si>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</si>
  <si>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</si>
  <si>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</si>
  <si>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</si>
  <si>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</si>
  <si>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</si>
  <si>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</si>
  <si>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</si>
  <si>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</si>
  <si>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</si>
  <si>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</si>
  <si>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</si>
  <si>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</si>
  <si>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</si>
  <si>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</si>
  <si>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</si>
  <si>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</si>
  <si>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</si>
  <si>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</si>
  <si>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</si>
  <si>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</si>
  <si>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</si>
  <si>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</si>
  <si>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</si>
  <si>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</si>
  <si>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</si>
  <si>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</si>
  <si>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</si>
  <si>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</si>
  <si>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</si>
  <si>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</si>
  <si>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</si>
  <si>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</si>
  <si>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</si>
  <si>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</si>
  <si>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</si>
  <si>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</si>
  <si>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</si>
  <si>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</si>
  <si>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</si>
  <si>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</si>
  <si>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</si>
  <si>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</si>
  <si>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</si>
  <si>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</si>
  <si>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</si>
  <si>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</si>
  <si>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</si>
  <si>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</si>
  <si>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</si>
  <si>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</si>
  <si>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</si>
  <si>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</si>
  <si>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</si>
  <si>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</si>
  <si>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</si>
  <si>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</si>
  <si>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</si>
  <si>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</si>
  <si>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</si>
  <si>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</si>
  <si>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</si>
  <si>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</si>
  <si>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</si>
  <si>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</si>
  <si>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</si>
  <si>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</si>
  <si>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</si>
  <si>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</si>
  <si>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</si>
  <si>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</si>
  <si>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</si>
  <si>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</si>
  <si>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</si>
  <si>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</si>
  <si>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</si>
  <si>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</si>
  <si>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</si>
  <si>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</si>
  <si>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</si>
  <si>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</si>
  <si>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</si>
  <si>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</si>
  <si>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</si>
  <si>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森町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</si>
  <si>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</si>
  <si>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</si>
  <si>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</si>
  <si>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</si>
  <si>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</si>
  <si>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</si>
  <si>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</si>
  <si>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</si>
  <si>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</si>
  <si>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</si>
  <si>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水道事業は昭和49年に認可を受け、54年度から事業を開始した。施設の老朽化が進み管路等の更新が課題となっているが、近年は、災害時などの対応力を強化するため配水池からの配水本管などの基幹管路の整備を進めるとともに、漏水等がみられる管路を優先的に布設替えしている。また下水道事業と併せて布設替を行うことで、費用的にも効率的な老朽管解消に努めている。</t>
    <phoneticPr fontId="4"/>
  </si>
  <si>
    <t>現状では、事業系需要家の使用水量増加も見込まれることなどにより、給水収益はやや増加傾向を確保することが見込まれるが、老朽化した施設の更新・改修などのための多額の費用が必要となってくる。今後の事業の進め方の検討、また適正な料金を算定するため、平成28年度に更新する基本計画に基づき、より健全で効率的な企業運営の実施を図っていきたい。</t>
    <rPh sb="127" eb="129">
      <t>コウシン</t>
    </rPh>
    <rPh sb="136" eb="137">
      <t>モト</t>
    </rPh>
    <phoneticPr fontId="4"/>
  </si>
  <si>
    <t xml:space="preserve">給水人口減少により一般家庭使用水量が減少する一方、事業系需要家の水量が伸びていることにより、給水収益が増加傾向にあり、現金残高を維持できている。　　　　　　　　　　　　　　　　　　　　　　　　　　　　　　　　　　　　　　　　　　　　　　　　　　　　　　　　　　　　　　　　　　　　　　　　　　　　　料金回収率は100％を下回っているが、これは給水にかかる費用の一部を一般会計からの繰入によって賄っているためであり、今後解消していくことが検討課題となっている。　　　　　　　　　　　　　　　　　　　　　　　　　　　　　　　　　　　　　　　　　　　　　　　　　　　　　　　　　　　　　　　　　　　　　　　　　　　　　　　　　　　　　　　　　　　　　　　　　　　　　　　　　　　　　　　　　　　近年の管路整備により有収率は以前より増加しているが、前年や類似団体平均値を下回っており、引き続き効率的な整備を進めていきたい。
</t>
    <rPh sb="46" eb="48">
      <t>キュウスイ</t>
    </rPh>
    <rPh sb="48" eb="50">
      <t>シュウエキ</t>
    </rPh>
    <rPh sb="61" eb="63">
      <t>ザンダカ</t>
    </rPh>
    <rPh sb="160" eb="162">
      <t>シタマワ</t>
    </rPh>
    <rPh sb="171" eb="173">
      <t>キュウスイ</t>
    </rPh>
    <rPh sb="177" eb="179">
      <t>ヒヨウ</t>
    </rPh>
    <rPh sb="196" eb="197">
      <t>マカナ</t>
    </rPh>
    <rPh sb="358" eb="360">
      <t>イゼン</t>
    </rPh>
    <rPh sb="370" eb="372">
      <t>ゼンネン</t>
    </rPh>
    <rPh sb="373" eb="375">
      <t>ルイジ</t>
    </rPh>
    <rPh sb="375" eb="377">
      <t>ダンタイ</t>
    </rPh>
    <rPh sb="377" eb="380">
      <t>ヘイキンチ</t>
    </rPh>
    <rPh sb="381" eb="383">
      <t>シタマワ</t>
    </rPh>
    <rPh sb="388" eb="389">
      <t>ヒ</t>
    </rPh>
    <rPh sb="390" eb="391">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</si>
</sst>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c:v>
                </c:pt>
                <c:pt idx="1">
                  <c:v>3.16</c:v>
                </c:pt>
                <c:pt idx="2">
                  <c:v>2.17</c:v>
                </c:pt>
                <c:pt idx="3">
                  <c:v>1.71</c:v>
                </c:pt>
                <c:pt idx="4">
                  <c:v>0.79</c:v>
                </c:pt>
              </c:numCache>
            </c:numRef>
          </c:val>
        </c:ser>
        <c:dLbls>
          <c:showLegendKey val="0"/>
          <c:showVal val="0"/>
          <c:showCatName val="0"/>
          <c:showSerName val="0"/>
          <c:showPercent val="0"/>
          <c:showBubbleSize val="0"/>
        </c:dLbls>
        <c:gapWidth val="150"/>
        <c:axId val="47403008"/>
        <c:axId val="474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7403008"/>
        <c:axId val="47404928"/>
      </c:lineChart>
      <c:dateAx>
        <c:axId val="47403008"/>
        <c:scaling>
          <c:orientation val="minMax"/>
        </c:scaling>
        <c:delete val="1"/>
        <c:axPos val="b"/>
        <c:numFmt formatCode="ge" sourceLinked="1"/>
        <c:majorTickMark val="none"/>
        <c:minorTickMark val="none"/>
        <c:tickLblPos val="none"/>
        <c:crossAx val="47404928"/>
        <c:crosses val="autoZero"/>
        <c:auto val="1"/>
        <c:lblOffset val="100"/>
        <c:baseTimeUnit val="years"/>
      </c:dateAx>
      <c:valAx>
        <c:axId val="47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61.53</c:v>
                </c:pt>
                <c:pt idx="1">
                  <c:v>62.03</c:v>
                </c:pt>
                <c:pt idx="2">
                  <c:v>64.33</c:v>
                </c:pt>
                <c:pt idx="3">
                  <c:v>61.13</c:v>
                </c:pt>
                <c:pt idx="4">
                  <c:v>61.32</c:v>
                </c:pt>
              </c:numCache>
            </c:numRef>
          </c:val>
        </c:ser>
        <c:dLbls>
          <c:showLegendKey val="0"/>
          <c:showVal val="0"/>
          <c:showCatName val="0"/>
          <c:showSerName val="0"/>
          <c:showPercent val="0"/>
          <c:showBubbleSize val="0"/>
        </c:dLbls>
        <c:gapWidth val="150"/>
        <c:axId val="109904256"/>
        <c:axId val="1099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9904256"/>
        <c:axId val="109906176"/>
      </c:lineChart>
      <c:dateAx>
        <c:axId val="109904256"/>
        <c:scaling>
          <c:orientation val="minMax"/>
        </c:scaling>
        <c:delete val="1"/>
        <c:axPos val="b"/>
        <c:numFmt formatCode="ge" sourceLinked="1"/>
        <c:majorTickMark val="none"/>
        <c:minorTickMark val="none"/>
        <c:tickLblPos val="none"/>
        <c:crossAx val="109906176"/>
        <c:crosses val="autoZero"/>
        <c:auto val="1"/>
        <c:lblOffset val="100"/>
        <c:baseTimeUnit val="years"/>
      </c:dateAx>
      <c:valAx>
        <c:axId val="109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79.06</c:v>
                </c:pt>
                <c:pt idx="1">
                  <c:v>80.36</c:v>
                </c:pt>
                <c:pt idx="2">
                  <c:v>81.72</c:v>
                </c:pt>
                <c:pt idx="3">
                  <c:v>84.75</c:v>
                </c:pt>
                <c:pt idx="4">
                  <c:v>82.39</c:v>
                </c:pt>
              </c:numCache>
            </c:numRef>
          </c:val>
        </c:ser>
        <c:dLbls>
          <c:showLegendKey val="0"/>
          <c:showVal val="0"/>
          <c:showCatName val="0"/>
          <c:showSerName val="0"/>
          <c:showPercent val="0"/>
          <c:showBubbleSize val="0"/>
        </c:dLbls>
        <c:gapWidth val="150"/>
        <c:axId val="109953024"/>
        <c:axId val="1099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9953024"/>
        <c:axId val="109954944"/>
      </c:lineChart>
      <c:dateAx>
        <c:axId val="109953024"/>
        <c:scaling>
          <c:orientation val="minMax"/>
        </c:scaling>
        <c:delete val="1"/>
        <c:axPos val="b"/>
        <c:numFmt formatCode="ge" sourceLinked="1"/>
        <c:majorTickMark val="none"/>
        <c:minorTickMark val="none"/>
        <c:tickLblPos val="none"/>
        <c:crossAx val="109954944"/>
        <c:crosses val="autoZero"/>
        <c:auto val="1"/>
        <c:lblOffset val="100"/>
        <c:baseTimeUnit val="years"/>
      </c:dateAx>
      <c:valAx>
        <c:axId val="1099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98.33</c:v>
                </c:pt>
                <c:pt idx="1">
                  <c:v>97.44</c:v>
                </c:pt>
                <c:pt idx="2">
                  <c:v>98.71</c:v>
                </c:pt>
                <c:pt idx="3">
                  <c:v>107.21</c:v>
                </c:pt>
                <c:pt idx="4">
                  <c:v>105.7</c:v>
                </c:pt>
              </c:numCache>
            </c:numRef>
          </c:val>
        </c:ser>
        <c:dLbls>
          <c:showLegendKey val="0"/>
          <c:showVal val="0"/>
          <c:showCatName val="0"/>
          <c:showSerName val="0"/>
          <c:showPercent val="0"/>
          <c:showBubbleSize val="0"/>
        </c:dLbls>
        <c:gapWidth val="150"/>
        <c:axId val="47418752"/>
        <c:axId val="646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7418752"/>
        <c:axId val="64611840"/>
      </c:lineChart>
      <c:dateAx>
        <c:axId val="47418752"/>
        <c:scaling>
          <c:orientation val="minMax"/>
        </c:scaling>
        <c:delete val="1"/>
        <c:axPos val="b"/>
        <c:numFmt formatCode="ge" sourceLinked="1"/>
        <c:majorTickMark val="none"/>
        <c:minorTickMark val="none"/>
        <c:tickLblPos val="none"/>
        <c:crossAx val="64611840"/>
        <c:crosses val="autoZero"/>
        <c:auto val="1"/>
        <c:lblOffset val="100"/>
        <c:baseTimeUnit val="years"/>
      </c:dateAx>
      <c:valAx>
        <c:axId val="6461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39.42</c:v>
                </c:pt>
                <c:pt idx="1">
                  <c:v>39.049999999999997</c:v>
                </c:pt>
                <c:pt idx="2">
                  <c:v>37.909999999999997</c:v>
                </c:pt>
                <c:pt idx="3">
                  <c:v>41.39</c:v>
                </c:pt>
                <c:pt idx="4">
                  <c:v>42.32</c:v>
                </c:pt>
              </c:numCache>
            </c:numRef>
          </c:val>
        </c:ser>
        <c:dLbls>
          <c:showLegendKey val="0"/>
          <c:showVal val="0"/>
          <c:showCatName val="0"/>
          <c:showSerName val="0"/>
          <c:showPercent val="0"/>
          <c:showBubbleSize val="0"/>
        </c:dLbls>
        <c:gapWidth val="150"/>
        <c:axId val="106896384"/>
        <c:axId val="106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6896384"/>
        <c:axId val="106898560"/>
      </c:lineChart>
      <c:dateAx>
        <c:axId val="106896384"/>
        <c:scaling>
          <c:orientation val="minMax"/>
        </c:scaling>
        <c:delete val="1"/>
        <c:axPos val="b"/>
        <c:numFmt formatCode="ge" sourceLinked="1"/>
        <c:majorTickMark val="none"/>
        <c:minorTickMark val="none"/>
        <c:tickLblPos val="none"/>
        <c:crossAx val="106898560"/>
        <c:crosses val="autoZero"/>
        <c:auto val="1"/>
        <c:lblOffset val="100"/>
        <c:baseTimeUnit val="years"/>
      </c:dateAx>
      <c:valAx>
        <c:axId val="106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0.66</c:v>
                </c:pt>
                <c:pt idx="1">
                  <c:v>5.0599999999999996</c:v>
                </c:pt>
                <c:pt idx="2">
                  <c:v>10.61</c:v>
                </c:pt>
                <c:pt idx="3">
                  <c:v>11.87</c:v>
                </c:pt>
                <c:pt idx="4">
                  <c:v>0.65</c:v>
                </c:pt>
              </c:numCache>
            </c:numRef>
          </c:val>
        </c:ser>
        <c:dLbls>
          <c:showLegendKey val="0"/>
          <c:showVal val="0"/>
          <c:showCatName val="0"/>
          <c:showSerName val="0"/>
          <c:showPercent val="0"/>
          <c:showBubbleSize val="0"/>
        </c:dLbls>
        <c:gapWidth val="150"/>
        <c:axId val="106945152"/>
        <c:axId val="1069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6945152"/>
        <c:axId val="106951424"/>
      </c:lineChart>
      <c:dateAx>
        <c:axId val="106945152"/>
        <c:scaling>
          <c:orientation val="minMax"/>
        </c:scaling>
        <c:delete val="1"/>
        <c:axPos val="b"/>
        <c:numFmt formatCode="ge" sourceLinked="1"/>
        <c:majorTickMark val="none"/>
        <c:minorTickMark val="none"/>
        <c:tickLblPos val="none"/>
        <c:crossAx val="106951424"/>
        <c:crosses val="autoZero"/>
        <c:auto val="1"/>
        <c:lblOffset val="100"/>
        <c:baseTimeUnit val="years"/>
      </c:dateAx>
      <c:valAx>
        <c:axId val="1069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1.58</c:v>
                </c:pt>
                <c:pt idx="3">
                  <c:v>0</c:v>
                </c:pt>
                <c:pt idx="4">
                  <c:v>0</c:v>
                </c:pt>
              </c:numCache>
            </c:numRef>
          </c:val>
        </c:ser>
        <c:dLbls>
          <c:showLegendKey val="0"/>
          <c:showVal val="0"/>
          <c:showCatName val="0"/>
          <c:showSerName val="0"/>
          <c:showPercent val="0"/>
          <c:showBubbleSize val="0"/>
        </c:dLbls>
        <c:gapWidth val="150"/>
        <c:axId val="109597440"/>
        <c:axId val="1095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9597440"/>
        <c:axId val="109599360"/>
      </c:lineChart>
      <c:dateAx>
        <c:axId val="109597440"/>
        <c:scaling>
          <c:orientation val="minMax"/>
        </c:scaling>
        <c:delete val="1"/>
        <c:axPos val="b"/>
        <c:numFmt formatCode="ge" sourceLinked="1"/>
        <c:majorTickMark val="none"/>
        <c:minorTickMark val="none"/>
        <c:tickLblPos val="none"/>
        <c:crossAx val="109599360"/>
        <c:crosses val="autoZero"/>
        <c:auto val="1"/>
        <c:lblOffset val="100"/>
        <c:baseTimeUnit val="years"/>
      </c:dateAx>
      <c:valAx>
        <c:axId val="10959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724.85</c:v>
                </c:pt>
                <c:pt idx="1">
                  <c:v>546.71</c:v>
                </c:pt>
                <c:pt idx="2">
                  <c:v>532.22</c:v>
                </c:pt>
                <c:pt idx="3">
                  <c:v>399.51</c:v>
                </c:pt>
                <c:pt idx="4">
                  <c:v>468.16</c:v>
                </c:pt>
              </c:numCache>
            </c:numRef>
          </c:val>
        </c:ser>
        <c:dLbls>
          <c:showLegendKey val="0"/>
          <c:showVal val="0"/>
          <c:showCatName val="0"/>
          <c:showSerName val="0"/>
          <c:showPercent val="0"/>
          <c:showBubbleSize val="0"/>
        </c:dLbls>
        <c:gapWidth val="150"/>
        <c:axId val="109638016"/>
        <c:axId val="1096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9638016"/>
        <c:axId val="109639936"/>
      </c:lineChart>
      <c:dateAx>
        <c:axId val="109638016"/>
        <c:scaling>
          <c:orientation val="minMax"/>
        </c:scaling>
        <c:delete val="1"/>
        <c:axPos val="b"/>
        <c:numFmt formatCode="ge" sourceLinked="1"/>
        <c:majorTickMark val="none"/>
        <c:minorTickMark val="none"/>
        <c:tickLblPos val="none"/>
        <c:crossAx val="109639936"/>
        <c:crosses val="autoZero"/>
        <c:auto val="1"/>
        <c:lblOffset val="100"/>
        <c:baseTimeUnit val="years"/>
      </c:dateAx>
      <c:valAx>
        <c:axId val="10963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6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235.86</c:v>
                </c:pt>
                <c:pt idx="1">
                  <c:v>255.08</c:v>
                </c:pt>
                <c:pt idx="2">
                  <c:v>252.51</c:v>
                </c:pt>
                <c:pt idx="3">
                  <c:v>281.55</c:v>
                </c:pt>
                <c:pt idx="4">
                  <c:v>305.92</c:v>
                </c:pt>
              </c:numCache>
            </c:numRef>
          </c:val>
        </c:ser>
        <c:dLbls>
          <c:showLegendKey val="0"/>
          <c:showVal val="0"/>
          <c:showCatName val="0"/>
          <c:showSerName val="0"/>
          <c:showPercent val="0"/>
          <c:showBubbleSize val="0"/>
        </c:dLbls>
        <c:gapWidth val="150"/>
        <c:axId val="109740032"/>
        <c:axId val="1097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9740032"/>
        <c:axId val="109741952"/>
      </c:lineChart>
      <c:dateAx>
        <c:axId val="109740032"/>
        <c:scaling>
          <c:orientation val="minMax"/>
        </c:scaling>
        <c:delete val="1"/>
        <c:axPos val="b"/>
        <c:numFmt formatCode="ge" sourceLinked="1"/>
        <c:majorTickMark val="none"/>
        <c:minorTickMark val="none"/>
        <c:tickLblPos val="none"/>
        <c:crossAx val="109741952"/>
        <c:crosses val="autoZero"/>
        <c:auto val="1"/>
        <c:lblOffset val="100"/>
        <c:baseTimeUnit val="years"/>
      </c:dateAx>
      <c:valAx>
        <c:axId val="10974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89.37</c:v>
                </c:pt>
                <c:pt idx="1">
                  <c:v>86.57</c:v>
                </c:pt>
                <c:pt idx="2">
                  <c:v>86.88</c:v>
                </c:pt>
                <c:pt idx="3">
                  <c:v>93.4</c:v>
                </c:pt>
                <c:pt idx="4">
                  <c:v>91.15</c:v>
                </c:pt>
              </c:numCache>
            </c:numRef>
          </c:val>
        </c:ser>
        <c:dLbls>
          <c:showLegendKey val="0"/>
          <c:showVal val="0"/>
          <c:showCatName val="0"/>
          <c:showSerName val="0"/>
          <c:showPercent val="0"/>
          <c:showBubbleSize val="0"/>
        </c:dLbls>
        <c:gapWidth val="150"/>
        <c:axId val="109780352"/>
        <c:axId val="109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9780352"/>
        <c:axId val="109790720"/>
      </c:lineChart>
      <c:dateAx>
        <c:axId val="109780352"/>
        <c:scaling>
          <c:orientation val="minMax"/>
        </c:scaling>
        <c:delete val="1"/>
        <c:axPos val="b"/>
        <c:numFmt formatCode="ge" sourceLinked="1"/>
        <c:majorTickMark val="none"/>
        <c:minorTickMark val="none"/>
        <c:tickLblPos val="none"/>
        <c:crossAx val="109790720"/>
        <c:crosses val="autoZero"/>
        <c:auto val="1"/>
        <c:lblOffset val="100"/>
        <c:baseTimeUnit val="years"/>
      </c:dateAx>
      <c:valAx>
        <c:axId val="109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121.48</c:v>
                </c:pt>
                <c:pt idx="1">
                  <c:v>124.66</c:v>
                </c:pt>
                <c:pt idx="2">
                  <c:v>123.42</c:v>
                </c:pt>
                <c:pt idx="3">
                  <c:v>115.68</c:v>
                </c:pt>
                <c:pt idx="4">
                  <c:v>119.22</c:v>
                </c:pt>
              </c:numCache>
            </c:numRef>
          </c:val>
        </c:ser>
        <c:dLbls>
          <c:showLegendKey val="0"/>
          <c:showVal val="0"/>
          <c:showCatName val="0"/>
          <c:showSerName val="0"/>
          <c:showPercent val="0"/>
          <c:showBubbleSize val="0"/>
        </c:dLbls>
        <c:gapWidth val="150"/>
        <c:axId val="109798144"/>
        <c:axId val="109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9798144"/>
        <c:axId val="109800064"/>
      </c:lineChart>
      <c:dateAx>
        <c:axId val="109798144"/>
        <c:scaling>
          <c:orientation val="minMax"/>
        </c:scaling>
        <c:delete val="1"/>
        <c:axPos val="b"/>
        <c:numFmt formatCode="ge" sourceLinked="1"/>
        <c:majorTickMark val="none"/>
        <c:minorTickMark val="none"/>
        <c:tickLblPos val="none"/>
        <c:crossAx val="109800064"/>
        <c:crosses val="autoZero"/>
        <c:auto val="1"/>
        <c:lblOffset val="100"/>
        <c:baseTimeUnit val="years"/>
      </c:dateAx>
      <c:valAx>
        <c:axId val="109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森町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19090</v>
      </c>
      <c r="AJ8" s="75"/>
      <c r="AK8" s="75"/>
      <c r="AL8" s="75"/>
      <c r="AM8" s="75"/>
      <c r="AN8" s="75"/>
      <c r="AO8" s="75"/>
      <c r="AP8" s="76"/>
      <c r="AQ8" s="57">
        <f>データ!R6</f>
        <v>133.91</v>
      </c>
      <c r="AR8" s="57"/>
      <c r="AS8" s="57"/>
      <c r="AT8" s="57"/>
      <c r="AU8" s="57"/>
      <c r="AV8" s="57"/>
      <c r="AW8" s="57"/>
      <c r="AX8" s="57"/>
      <c r="AY8" s="57">
        <f>データ!S6</f>
        <v>142.56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73.27</v>
      </c>
      <c r="K10" s="57"/>
      <c r="L10" s="57"/>
      <c r="M10" s="57"/>
      <c r="N10" s="57"/>
      <c r="O10" s="57"/>
      <c r="P10" s="57"/>
      <c r="Q10" s="57"/>
      <c r="R10" s="57">
        <f>データ!O6</f>
        <v>88.42</v>
      </c>
      <c r="S10" s="57"/>
      <c r="T10" s="57"/>
      <c r="U10" s="57"/>
      <c r="V10" s="57"/>
      <c r="W10" s="57"/>
      <c r="X10" s="57"/>
      <c r="Y10" s="57"/>
      <c r="Z10" s="65">
        <f>データ!P6</f>
        <v>2138</v>
      </c>
      <c r="AA10" s="65"/>
      <c r="AB10" s="65"/>
      <c r="AC10" s="65"/>
      <c r="AD10" s="65"/>
      <c r="AE10" s="65"/>
      <c r="AF10" s="65"/>
      <c r="AG10" s="65"/>
      <c r="AH10" s="2"/>
      <c r="AI10" s="65">
        <f>データ!T6</f>
        <v>16790</v>
      </c>
      <c r="AJ10" s="65"/>
      <c r="AK10" s="65"/>
      <c r="AL10" s="65"/>
      <c r="AM10" s="65"/>
      <c r="AN10" s="65"/>
      <c r="AO10" s="65"/>
      <c r="AP10" s="65"/>
      <c r="AQ10" s="57">
        <f>データ!U6</f>
        <v>29.2</v>
      </c>
      <c r="AR10" s="57"/>
      <c r="AS10" s="57"/>
      <c r="AT10" s="57"/>
      <c r="AU10" s="57"/>
      <c r="AV10" s="57"/>
      <c r="AW10" s="57"/>
      <c r="AX10" s="57"/>
      <c r="AY10" s="57">
        <f>データ!V6</f>
        <v>575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224618</v>
      </c>
      <c r="D6" s="31">
        <f t="shared" si="3"/>
        <v>46</v>
      </c>
      <c r="E6" s="31">
        <f t="shared" si="3"/>
        <v>1</v>
      </c>
      <c r="F6" s="31">
        <f t="shared" si="3"/>
        <v>0</v>
      </c>
      <c r="G6" s="31">
        <f t="shared" si="3"/>
        <v>1</v>
      </c>
      <c r="H6" s="31" t="str">
        <f t="shared" si="3"/>
        <v>静岡県　森町</v>
      </c>
      <c r="I6" s="31" t="str">
        <f t="shared" si="3"/>
        <v>法適用</v>
      </c>
      <c r="J6" s="31" t="str">
        <f t="shared" si="3"/>
        <v>水道事業</v>
      </c>
      <c r="K6" s="31" t="str">
        <f t="shared" si="3"/>
        <v>末端給水事業</v>
      </c>
      <c r="L6" s="31" t="str">
        <f t="shared" si="3"/>
        <v>A6</v>
      </c>
      <c r="M6" s="32" t="str">
        <f t="shared" si="3"/>
        <v>-</v>
      </c>
      <c r="N6" s="32">
        <f t="shared" si="3"/>
        <v>73.27</v>
      </c>
      <c r="O6" s="32">
        <f t="shared" si="3"/>
        <v>88.42</v>
      </c>
      <c r="P6" s="32">
        <f t="shared" si="3"/>
        <v>2138</v>
      </c>
      <c r="Q6" s="32">
        <f t="shared" si="3"/>
        <v>19090</v>
      </c>
      <c r="R6" s="32">
        <f t="shared" si="3"/>
        <v>133.91</v>
      </c>
      <c r="S6" s="32">
        <f t="shared" si="3"/>
        <v>142.56</v>
      </c>
      <c r="T6" s="32">
        <f t="shared" si="3"/>
        <v>16790</v>
      </c>
      <c r="U6" s="32">
        <f t="shared" si="3"/>
        <v>29.2</v>
      </c>
      <c r="V6" s="32">
        <f t="shared" si="3"/>
        <v>575</v>
      </c>
      <c r="W6" s="33">
        <f>IF(W7="",NA(),W7)</f>
        <v>98.33</v>
      </c>
      <c r="X6" s="33">
        <f t="shared" ref="X6:AF6" si="4">IF(X7="",NA(),X7)</f>
        <v>97.44</v>
      </c>
      <c r="Y6" s="33">
        <f t="shared" si="4"/>
        <v>98.71</v>
      </c>
      <c r="Z6" s="33">
        <f t="shared" si="4"/>
        <v>107.21</v>
      </c>
      <c r="AA6" s="33">
        <f t="shared" si="4"/>
        <v>105.7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1.58</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724.85</v>
      </c>
      <c r="AT6" s="33">
        <f t="shared" ref="AT6:BB6" si="6">IF(AT7="",NA(),AT7)</f>
        <v>546.71</v>
      </c>
      <c r="AU6" s="33">
        <f t="shared" si="6"/>
        <v>532.22</v>
      </c>
      <c r="AV6" s="33">
        <f t="shared" si="6"/>
        <v>399.51</v>
      </c>
      <c r="AW6" s="33">
        <f t="shared" si="6"/>
        <v>468.16</v>
      </c>
      <c r="AX6" s="33">
        <f t="shared" si="6"/>
        <v>995.5</v>
      </c>
      <c r="AY6" s="33">
        <f t="shared" si="6"/>
        <v>915.5</v>
      </c>
      <c r="AZ6" s="33">
        <f t="shared" si="6"/>
        <v>963.24</v>
      </c>
      <c r="BA6" s="33">
        <f t="shared" si="6"/>
        <v>381.53</v>
      </c>
      <c r="BB6" s="33">
        <f t="shared" si="6"/>
        <v>391.54</v>
      </c>
      <c r="BC6" s="32" t="str">
        <f>IF(BC7="","",IF(BC7="-","【-】","【"&amp;SUBSTITUTE(TEXT(BC7,"#,##0.00"),"-","△")&amp;"】"))</f>
        <v>【262.74】</v>
      </c>
      <c r="BD6" s="33">
        <f>IF(BD7="",NA(),BD7)</f>
        <v>235.86</v>
      </c>
      <c r="BE6" s="33">
        <f t="shared" ref="BE6:BM6" si="7">IF(BE7="",NA(),BE7)</f>
        <v>255.08</v>
      </c>
      <c r="BF6" s="33">
        <f t="shared" si="7"/>
        <v>252.51</v>
      </c>
      <c r="BG6" s="33">
        <f t="shared" si="7"/>
        <v>281.55</v>
      </c>
      <c r="BH6" s="33">
        <f t="shared" si="7"/>
        <v>305.92</v>
      </c>
      <c r="BI6" s="33">
        <f t="shared" si="7"/>
        <v>414.59</v>
      </c>
      <c r="BJ6" s="33">
        <f t="shared" si="7"/>
        <v>404.78</v>
      </c>
      <c r="BK6" s="33">
        <f t="shared" si="7"/>
        <v>400.38</v>
      </c>
      <c r="BL6" s="33">
        <f t="shared" si="7"/>
        <v>393.27</v>
      </c>
      <c r="BM6" s="33">
        <f t="shared" si="7"/>
        <v>386.97</v>
      </c>
      <c r="BN6" s="32" t="str">
        <f>IF(BN7="","",IF(BN7="-","【-】","【"&amp;SUBSTITUTE(TEXT(BN7,"#,##0.00"),"-","△")&amp;"】"))</f>
        <v>【276.38】</v>
      </c>
      <c r="BO6" s="33">
        <f>IF(BO7="",NA(),BO7)</f>
        <v>89.37</v>
      </c>
      <c r="BP6" s="33">
        <f t="shared" ref="BP6:BX6" si="8">IF(BP7="",NA(),BP7)</f>
        <v>86.57</v>
      </c>
      <c r="BQ6" s="33">
        <f t="shared" si="8"/>
        <v>86.88</v>
      </c>
      <c r="BR6" s="33">
        <f t="shared" si="8"/>
        <v>93.4</v>
      </c>
      <c r="BS6" s="33">
        <f t="shared" si="8"/>
        <v>91.15</v>
      </c>
      <c r="BT6" s="33">
        <f t="shared" si="8"/>
        <v>97.71</v>
      </c>
      <c r="BU6" s="33">
        <f t="shared" si="8"/>
        <v>98.07</v>
      </c>
      <c r="BV6" s="33">
        <f t="shared" si="8"/>
        <v>96.56</v>
      </c>
      <c r="BW6" s="33">
        <f t="shared" si="8"/>
        <v>100.47</v>
      </c>
      <c r="BX6" s="33">
        <f t="shared" si="8"/>
        <v>101.72</v>
      </c>
      <c r="BY6" s="32" t="str">
        <f>IF(BY7="","",IF(BY7="-","【-】","【"&amp;SUBSTITUTE(TEXT(BY7,"#,##0.00"),"-","△")&amp;"】"))</f>
        <v>【104.99】</v>
      </c>
      <c r="BZ6" s="33">
        <f>IF(BZ7="",NA(),BZ7)</f>
        <v>121.48</v>
      </c>
      <c r="CA6" s="33">
        <f t="shared" ref="CA6:CI6" si="9">IF(CA7="",NA(),CA7)</f>
        <v>124.66</v>
      </c>
      <c r="CB6" s="33">
        <f t="shared" si="9"/>
        <v>123.42</v>
      </c>
      <c r="CC6" s="33">
        <f t="shared" si="9"/>
        <v>115.68</v>
      </c>
      <c r="CD6" s="33">
        <f t="shared" si="9"/>
        <v>119.22</v>
      </c>
      <c r="CE6" s="33">
        <f t="shared" si="9"/>
        <v>173.56</v>
      </c>
      <c r="CF6" s="33">
        <f t="shared" si="9"/>
        <v>172.26</v>
      </c>
      <c r="CG6" s="33">
        <f t="shared" si="9"/>
        <v>177.14</v>
      </c>
      <c r="CH6" s="33">
        <f t="shared" si="9"/>
        <v>169.82</v>
      </c>
      <c r="CI6" s="33">
        <f t="shared" si="9"/>
        <v>168.2</v>
      </c>
      <c r="CJ6" s="32" t="str">
        <f>IF(CJ7="","",IF(CJ7="-","【-】","【"&amp;SUBSTITUTE(TEXT(CJ7,"#,##0.00"),"-","△")&amp;"】"))</f>
        <v>【163.72】</v>
      </c>
      <c r="CK6" s="33">
        <f>IF(CK7="",NA(),CK7)</f>
        <v>61.53</v>
      </c>
      <c r="CL6" s="33">
        <f t="shared" ref="CL6:CT6" si="10">IF(CL7="",NA(),CL7)</f>
        <v>62.03</v>
      </c>
      <c r="CM6" s="33">
        <f t="shared" si="10"/>
        <v>64.33</v>
      </c>
      <c r="CN6" s="33">
        <f t="shared" si="10"/>
        <v>61.13</v>
      </c>
      <c r="CO6" s="33">
        <f t="shared" si="10"/>
        <v>61.32</v>
      </c>
      <c r="CP6" s="33">
        <f t="shared" si="10"/>
        <v>55.84</v>
      </c>
      <c r="CQ6" s="33">
        <f t="shared" si="10"/>
        <v>55.68</v>
      </c>
      <c r="CR6" s="33">
        <f t="shared" si="10"/>
        <v>55.64</v>
      </c>
      <c r="CS6" s="33">
        <f t="shared" si="10"/>
        <v>55.13</v>
      </c>
      <c r="CT6" s="33">
        <f t="shared" si="10"/>
        <v>54.77</v>
      </c>
      <c r="CU6" s="32" t="str">
        <f>IF(CU7="","",IF(CU7="-","【-】","【"&amp;SUBSTITUTE(TEXT(CU7,"#,##0.00"),"-","△")&amp;"】"))</f>
        <v>【59.76】</v>
      </c>
      <c r="CV6" s="33">
        <f>IF(CV7="",NA(),CV7)</f>
        <v>79.06</v>
      </c>
      <c r="CW6" s="33">
        <f t="shared" ref="CW6:DE6" si="11">IF(CW7="",NA(),CW7)</f>
        <v>80.36</v>
      </c>
      <c r="CX6" s="33">
        <f t="shared" si="11"/>
        <v>81.72</v>
      </c>
      <c r="CY6" s="33">
        <f t="shared" si="11"/>
        <v>84.75</v>
      </c>
      <c r="CZ6" s="33">
        <f t="shared" si="11"/>
        <v>82.39</v>
      </c>
      <c r="DA6" s="33">
        <f t="shared" si="11"/>
        <v>83.11</v>
      </c>
      <c r="DB6" s="33">
        <f t="shared" si="11"/>
        <v>83.18</v>
      </c>
      <c r="DC6" s="33">
        <f t="shared" si="11"/>
        <v>83.09</v>
      </c>
      <c r="DD6" s="33">
        <f t="shared" si="11"/>
        <v>83</v>
      </c>
      <c r="DE6" s="33">
        <f t="shared" si="11"/>
        <v>82.89</v>
      </c>
      <c r="DF6" s="32" t="str">
        <f>IF(DF7="","",IF(DF7="-","【-】","【"&amp;SUBSTITUTE(TEXT(DF7,"#,##0.00"),"-","△")&amp;"】"))</f>
        <v>【89.95】</v>
      </c>
      <c r="DG6" s="33">
        <f>IF(DG7="",NA(),DG7)</f>
        <v>39.42</v>
      </c>
      <c r="DH6" s="33">
        <f t="shared" ref="DH6:DP6" si="12">IF(DH7="",NA(),DH7)</f>
        <v>39.049999999999997</v>
      </c>
      <c r="DI6" s="33">
        <f t="shared" si="12"/>
        <v>37.909999999999997</v>
      </c>
      <c r="DJ6" s="33">
        <f t="shared" si="12"/>
        <v>41.39</v>
      </c>
      <c r="DK6" s="33">
        <f t="shared" si="12"/>
        <v>42.32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0.66</v>
      </c>
      <c r="DS6" s="33">
        <f t="shared" ref="DS6:EA6" si="13">IF(DS7="",NA(),DS7)</f>
        <v>5.0599999999999996</v>
      </c>
      <c r="DT6" s="33">
        <f t="shared" si="13"/>
        <v>10.61</v>
      </c>
      <c r="DU6" s="33">
        <f t="shared" si="13"/>
        <v>11.87</v>
      </c>
      <c r="DV6" s="33">
        <f t="shared" si="13"/>
        <v>0.65</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1.8</v>
      </c>
      <c r="ED6" s="33">
        <f t="shared" ref="ED6:EL6" si="14">IF(ED7="",NA(),ED7)</f>
        <v>3.16</v>
      </c>
      <c r="EE6" s="33">
        <f t="shared" si="14"/>
        <v>2.17</v>
      </c>
      <c r="EF6" s="33">
        <f t="shared" si="14"/>
        <v>1.71</v>
      </c>
      <c r="EG6" s="33">
        <f t="shared" si="14"/>
        <v>0.79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224618</v>
      </c>
      <c r="D7" s="35">
        <v>46</v>
      </c>
      <c r="E7" s="35">
        <v>1</v>
      </c>
      <c r="F7" s="35">
        <v>0</v>
      </c>
      <c r="G7" s="35">
        <v>1</v>
      </c>
      <c r="H7" s="35" t="s">
        <v>93</v>
      </c>
      <c r="I7" s="35" t="s">
        <v>94</v>
      </c>
      <c r="J7" s="35" t="s">
        <v>95</v>
      </c>
      <c r="K7" s="35" t="s">
        <v>96</v>
      </c>
      <c r="L7" s="35" t="s">
        <v>97</v>
      </c>
      <c r="M7" s="36" t="s">
        <v>98</v>
      </c>
      <c r="N7" s="36">
        <v>73.27</v>
      </c>
      <c r="O7" s="36">
        <v>88.42</v>
      </c>
      <c r="P7" s="36">
        <v>2138</v>
      </c>
      <c r="Q7" s="36">
        <v>19090</v>
      </c>
      <c r="R7" s="36">
        <v>133.91</v>
      </c>
      <c r="S7" s="36">
        <v>142.56</v>
      </c>
      <c r="T7" s="36">
        <v>16790</v>
      </c>
      <c r="U7" s="36">
        <v>29.2</v>
      </c>
      <c r="V7" s="36">
        <v>575</v>
      </c>
      <c r="W7" s="36">
        <v>98.33</v>
      </c>
      <c r="X7" s="36">
        <v>97.44</v>
      </c>
      <c r="Y7" s="36">
        <v>98.71</v>
      </c>
      <c r="Z7" s="36">
        <v>107.21</v>
      </c>
      <c r="AA7" s="36">
        <v>105.7</v>
      </c>
      <c r="AB7" s="36">
        <v>107.37</v>
      </c>
      <c r="AC7" s="36">
        <v>107.57</v>
      </c>
      <c r="AD7" s="36">
        <v>106.55</v>
      </c>
      <c r="AE7" s="36">
        <v>110.01</v>
      </c>
      <c r="AF7" s="36">
        <v>111.21</v>
      </c>
      <c r="AG7" s="36">
        <v>113.56</v>
      </c>
      <c r="AH7" s="36">
        <v>0</v>
      </c>
      <c r="AI7" s="36">
        <v>0</v>
      </c>
      <c r="AJ7" s="36">
        <v>1.58</v>
      </c>
      <c r="AK7" s="36">
        <v>0</v>
      </c>
      <c r="AL7" s="36">
        <v>0</v>
      </c>
      <c r="AM7" s="36">
        <v>8.5</v>
      </c>
      <c r="AN7" s="36">
        <v>9.34</v>
      </c>
      <c r="AO7" s="36">
        <v>9.56</v>
      </c>
      <c r="AP7" s="36">
        <v>2.8</v>
      </c>
      <c r="AQ7" s="36">
        <v>1.93</v>
      </c>
      <c r="AR7" s="36">
        <v>0.87</v>
      </c>
      <c r="AS7" s="36">
        <v>724.85</v>
      </c>
      <c r="AT7" s="36">
        <v>546.71</v>
      </c>
      <c r="AU7" s="36">
        <v>532.22</v>
      </c>
      <c r="AV7" s="36">
        <v>399.51</v>
      </c>
      <c r="AW7" s="36">
        <v>468.16</v>
      </c>
      <c r="AX7" s="36">
        <v>995.5</v>
      </c>
      <c r="AY7" s="36">
        <v>915.5</v>
      </c>
      <c r="AZ7" s="36">
        <v>963.24</v>
      </c>
      <c r="BA7" s="36">
        <v>381.53</v>
      </c>
      <c r="BB7" s="36">
        <v>391.54</v>
      </c>
      <c r="BC7" s="36">
        <v>262.74</v>
      </c>
      <c r="BD7" s="36">
        <v>235.86</v>
      </c>
      <c r="BE7" s="36">
        <v>255.08</v>
      </c>
      <c r="BF7" s="36">
        <v>252.51</v>
      </c>
      <c r="BG7" s="36">
        <v>281.55</v>
      </c>
      <c r="BH7" s="36">
        <v>305.92</v>
      </c>
      <c r="BI7" s="36">
        <v>414.59</v>
      </c>
      <c r="BJ7" s="36">
        <v>404.78</v>
      </c>
      <c r="BK7" s="36">
        <v>400.38</v>
      </c>
      <c r="BL7" s="36">
        <v>393.27</v>
      </c>
      <c r="BM7" s="36">
        <v>386.97</v>
      </c>
      <c r="BN7" s="36">
        <v>276.38</v>
      </c>
      <c r="BO7" s="36">
        <v>89.37</v>
      </c>
      <c r="BP7" s="36">
        <v>86.57</v>
      </c>
      <c r="BQ7" s="36">
        <v>86.88</v>
      </c>
      <c r="BR7" s="36">
        <v>93.4</v>
      </c>
      <c r="BS7" s="36">
        <v>91.15</v>
      </c>
      <c r="BT7" s="36">
        <v>97.71</v>
      </c>
      <c r="BU7" s="36">
        <v>98.07</v>
      </c>
      <c r="BV7" s="36">
        <v>96.56</v>
      </c>
      <c r="BW7" s="36">
        <v>100.47</v>
      </c>
      <c r="BX7" s="36">
        <v>101.72</v>
      </c>
      <c r="BY7" s="36">
        <v>104.99</v>
      </c>
      <c r="BZ7" s="36">
        <v>121.48</v>
      </c>
      <c r="CA7" s="36">
        <v>124.66</v>
      </c>
      <c r="CB7" s="36">
        <v>123.42</v>
      </c>
      <c r="CC7" s="36">
        <v>115.68</v>
      </c>
      <c r="CD7" s="36">
        <v>119.22</v>
      </c>
      <c r="CE7" s="36">
        <v>173.56</v>
      </c>
      <c r="CF7" s="36">
        <v>172.26</v>
      </c>
      <c r="CG7" s="36">
        <v>177.14</v>
      </c>
      <c r="CH7" s="36">
        <v>169.82</v>
      </c>
      <c r="CI7" s="36">
        <v>168.2</v>
      </c>
      <c r="CJ7" s="36">
        <v>163.72</v>
      </c>
      <c r="CK7" s="36">
        <v>61.53</v>
      </c>
      <c r="CL7" s="36">
        <v>62.03</v>
      </c>
      <c r="CM7" s="36">
        <v>64.33</v>
      </c>
      <c r="CN7" s="36">
        <v>61.13</v>
      </c>
      <c r="CO7" s="36">
        <v>61.32</v>
      </c>
      <c r="CP7" s="36">
        <v>55.84</v>
      </c>
      <c r="CQ7" s="36">
        <v>55.68</v>
      </c>
      <c r="CR7" s="36">
        <v>55.64</v>
      </c>
      <c r="CS7" s="36">
        <v>55.13</v>
      </c>
      <c r="CT7" s="36">
        <v>54.77</v>
      </c>
      <c r="CU7" s="36">
        <v>59.76</v>
      </c>
      <c r="CV7" s="36">
        <v>79.06</v>
      </c>
      <c r="CW7" s="36">
        <v>80.36</v>
      </c>
      <c r="CX7" s="36">
        <v>81.72</v>
      </c>
      <c r="CY7" s="36">
        <v>84.75</v>
      </c>
      <c r="CZ7" s="36">
        <v>82.39</v>
      </c>
      <c r="DA7" s="36">
        <v>83.11</v>
      </c>
      <c r="DB7" s="36">
        <v>83.18</v>
      </c>
      <c r="DC7" s="36">
        <v>83.09</v>
      </c>
      <c r="DD7" s="36">
        <v>83</v>
      </c>
      <c r="DE7" s="36">
        <v>82.89</v>
      </c>
      <c r="DF7" s="36">
        <v>89.95</v>
      </c>
      <c r="DG7" s="36">
        <v>39.42</v>
      </c>
      <c r="DH7" s="36">
        <v>39.049999999999997</v>
      </c>
      <c r="DI7" s="36">
        <v>37.909999999999997</v>
      </c>
      <c r="DJ7" s="36">
        <v>41.39</v>
      </c>
      <c r="DK7" s="36">
        <v>42.32</v>
      </c>
      <c r="DL7" s="36">
        <v>37.090000000000003</v>
      </c>
      <c r="DM7" s="36">
        <v>38.07</v>
      </c>
      <c r="DN7" s="36">
        <v>39.06</v>
      </c>
      <c r="DO7" s="36">
        <v>46.66</v>
      </c>
      <c r="DP7" s="36">
        <v>47.46</v>
      </c>
      <c r="DQ7" s="36">
        <v>47.18</v>
      </c>
      <c r="DR7" s="36">
        <v>0.66</v>
      </c>
      <c r="DS7" s="36">
        <v>5.0599999999999996</v>
      </c>
      <c r="DT7" s="36">
        <v>10.61</v>
      </c>
      <c r="DU7" s="36">
        <v>11.87</v>
      </c>
      <c r="DV7" s="36">
        <v>0.65</v>
      </c>
      <c r="DW7" s="36">
        <v>6.63</v>
      </c>
      <c r="DX7" s="36">
        <v>7.73</v>
      </c>
      <c r="DY7" s="36">
        <v>8.8699999999999992</v>
      </c>
      <c r="DZ7" s="36">
        <v>9.85</v>
      </c>
      <c r="EA7" s="36">
        <v>9.7100000000000009</v>
      </c>
      <c r="EB7" s="36">
        <v>13.18</v>
      </c>
      <c r="EC7" s="36">
        <v>1.8</v>
      </c>
      <c r="ED7" s="36">
        <v>3.16</v>
      </c>
      <c r="EE7" s="36">
        <v>2.17</v>
      </c>
      <c r="EF7" s="36">
        <v>1.71</v>
      </c>
      <c r="EG7" s="36">
        <v>0.79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2017-02-23T15:57:00Z</cp:lastPrinted>
  <dcterms:created xsi:type="dcterms:W3CDTF">2017-02-01T08:42:44Z</dcterms:created>
  <dcterms:modified xsi:type="dcterms:W3CDTF">2017-02-23T15:57:02Z</dcterms:modified>
  <cp:category/>
</cp:coreProperties>
</file>