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<sst xmlns="http://schemas.openxmlformats.org/spreadsheetml/2006/main" count="221" uniqueCount="111">
  <si>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</si>
  <si>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</si>
  <si>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</si>
  <si>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</si>
  <si>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</si>
  <si>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</si>
  <si>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</si>
  <si>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</si>
  <si>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</si>
  <si>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</si>
  <si>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</si>
  <si>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</si>
  <si>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</si>
  <si>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</si>
  <si>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</si>
  <si>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</si>
  <si>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</si>
  <si>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</si>
  <si>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</si>
  <si>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</si>
  <si>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</si>
  <si>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</si>
  <si>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</si>
  <si>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</si>
  <si>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</si>
  <si>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</si>
  <si>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</si>
  <si>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</si>
  <si>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</si>
  <si>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</si>
  <si>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</si>
  <si>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</si>
  <si>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</si>
  <si>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</si>
  <si>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</si>
  <si>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</si>
  <si>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</si>
  <si>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</si>
  <si>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</si>
  <si>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</si>
  <si>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</si>
  <si>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</si>
  <si>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</si>
  <si>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</si>
  <si>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</si>
  <si>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</si>
  <si>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</si>
  <si>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</si>
  <si>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</si>
  <si>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</si>
  <si>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</si>
  <si>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</si>
  <si>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</si>
  <si>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</si>
  <si>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</si>
  <si>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</si>
  <si>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</si>
  <si>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</si>
  <si>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</si>
  <si>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</si>
  <si>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</si>
  <si>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</si>
  <si>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</si>
  <si>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</si>
  <si>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</si>
  <si>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</si>
  <si>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</si>
  <si>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</si>
  <si>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</si>
  <si>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</si>
  <si>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</si>
  <si>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</si>
  <si>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</si>
  <si>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</si>
  <si>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</si>
  <si>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</si>
  <si>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</si>
  <si>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</si>
  <si>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</si>
  <si>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</si>
  <si>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</si>
  <si>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</si>
  <si>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</si>
  <si>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</si>
  <si>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</si>
  <si>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</si>
  <si>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</si>
  <si>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</si>
  <si>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</si>
  <si>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</si>
  <si>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</si>
  <si>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</si>
  <si>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</si>
  <si>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</si>
  <si>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</si>
  <si>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</si>
  <si>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吉田町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</si>
  <si>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</si>
  <si>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</si>
  <si>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</si>
  <si>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</si>
  <si>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</si>
  <si>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</si>
  <si>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</si>
  <si>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</si>
  <si>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</si>
  <si>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</si>
  <si>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</si>
  <si>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収益的収支比率や経費回収率が低い要因としては、下水道使用料が低く抑えられていることが考えられるため、適切な下水道料金へ見直しの検討が必要である。
　企業債残高対事業規模比率を抑えるために、地方債管理原則に基づき当該年度の借入額は、当該年度の元金償還額を上回らないことを継続して行う必要がある。</t>
    <phoneticPr fontId="4"/>
  </si>
  <si>
    <t>　下水道管渠についての耐用年数は、５０年とされております。
　当町の管渠整備は、平成２年度から行っており今年度において２６年が経過する状況であるが、現在のところ更新が必要な箇所は無い。</t>
    <rPh sb="74" eb="76">
      <t>ゲンザイ</t>
    </rPh>
    <rPh sb="80" eb="82">
      <t>コウシン</t>
    </rPh>
    <rPh sb="83" eb="85">
      <t>ヒツヨウ</t>
    </rPh>
    <rPh sb="86" eb="88">
      <t>カショ</t>
    </rPh>
    <rPh sb="89" eb="90">
      <t>ナ</t>
    </rPh>
    <phoneticPr fontId="4"/>
  </si>
  <si>
    <t>　料金収入や一般会計からの繰入金で浄化センター等の維持管理費や地方債の償還金を賄えている割合の収益的収支比率は、６３．０４％と低い状況にありますが、前年度と比較して０．４５ポイント増加しております。
　使用料で回収すべき経費をどの程度使用料で賄えているかを示す経費回収率は、２６．６４％と類似団体の平均値と比較して低い状況にありますが、前年度と比較して０．４７ポイント増加しております。
　有収水量１㎥当りの汚水処理に要した費用の汚水処理原価は、３９２円と類似団体の平均値と比較して高い状況にありますが、前年度と比較して同額程度に抑えられております。
　汚水処理施設が１日に対応可能な処理能力に対する１日の平均処理水量の割合の施設利用率は、７１．８８％と類似団体と比較して高い状況にあります、前年度と比較して２ポイントほど増加しております。</t>
    <rPh sb="260" eb="262">
      <t>ドウガク</t>
    </rPh>
    <rPh sb="262" eb="264">
      <t>テイド</t>
    </rPh>
    <rPh sb="336" eb="337">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</si>
</sst>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480768"/>
        <c:axId val="84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4480768"/>
        <c:axId val="84482688"/>
      </c:lineChart>
      <c:dateAx>
        <c:axId val="84480768"/>
        <c:scaling>
          <c:orientation val="minMax"/>
        </c:scaling>
        <c:delete val="1"/>
        <c:axPos val="b"/>
        <c:numFmt formatCode="ge" sourceLinked="1"/>
        <c:majorTickMark val="none"/>
        <c:minorTickMark val="none"/>
        <c:tickLblPos val="none"/>
        <c:crossAx val="84482688"/>
        <c:crosses val="autoZero"/>
        <c:auto val="1"/>
        <c:lblOffset val="100"/>
        <c:baseTimeUnit val="years"/>
      </c:dateAx>
      <c:valAx>
        <c:axId val="84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43.61</c:v>
                </c:pt>
                <c:pt idx="1">
                  <c:v>45.14</c:v>
                </c:pt>
                <c:pt idx="2">
                  <c:v>44.65</c:v>
                </c:pt>
                <c:pt idx="3">
                  <c:v>69.44</c:v>
                </c:pt>
                <c:pt idx="4">
                  <c:v>71.88</c:v>
                </c:pt>
              </c:numCache>
            </c:numRef>
          </c:val>
        </c:ser>
        <c:dLbls>
          <c:showLegendKey val="0"/>
          <c:showVal val="0"/>
          <c:showCatName val="0"/>
          <c:showSerName val="0"/>
          <c:showPercent val="0"/>
          <c:showBubbleSize val="0"/>
        </c:dLbls>
        <c:gapWidth val="150"/>
        <c:axId val="87393408"/>
        <c:axId val="873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87393408"/>
        <c:axId val="87395328"/>
      </c:lineChart>
      <c:dateAx>
        <c:axId val="87393408"/>
        <c:scaling>
          <c:orientation val="minMax"/>
        </c:scaling>
        <c:delete val="1"/>
        <c:axPos val="b"/>
        <c:numFmt formatCode="ge" sourceLinked="1"/>
        <c:majorTickMark val="none"/>
        <c:minorTickMark val="none"/>
        <c:tickLblPos val="none"/>
        <c:crossAx val="87395328"/>
        <c:crosses val="autoZero"/>
        <c:auto val="1"/>
        <c:lblOffset val="100"/>
        <c:baseTimeUnit val="years"/>
      </c:dateAx>
      <c:valAx>
        <c:axId val="873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85.86</c:v>
                </c:pt>
                <c:pt idx="1">
                  <c:v>89.49</c:v>
                </c:pt>
                <c:pt idx="2">
                  <c:v>92.15</c:v>
                </c:pt>
                <c:pt idx="3">
                  <c:v>92.37</c:v>
                </c:pt>
                <c:pt idx="4">
                  <c:v>94.19</c:v>
                </c:pt>
              </c:numCache>
            </c:numRef>
          </c:val>
        </c:ser>
        <c:dLbls>
          <c:showLegendKey val="0"/>
          <c:showVal val="0"/>
          <c:showCatName val="0"/>
          <c:showSerName val="0"/>
          <c:showPercent val="0"/>
          <c:showBubbleSize val="0"/>
        </c:dLbls>
        <c:gapWidth val="150"/>
        <c:axId val="87425792"/>
        <c:axId val="874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7425792"/>
        <c:axId val="87427712"/>
      </c:lineChart>
      <c:dateAx>
        <c:axId val="87425792"/>
        <c:scaling>
          <c:orientation val="minMax"/>
        </c:scaling>
        <c:delete val="1"/>
        <c:axPos val="b"/>
        <c:numFmt formatCode="ge" sourceLinked="1"/>
        <c:majorTickMark val="none"/>
        <c:minorTickMark val="none"/>
        <c:tickLblPos val="none"/>
        <c:crossAx val="87427712"/>
        <c:crosses val="autoZero"/>
        <c:auto val="1"/>
        <c:lblOffset val="100"/>
        <c:baseTimeUnit val="years"/>
      </c:dateAx>
      <c:valAx>
        <c:axId val="874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60.51</c:v>
                </c:pt>
                <c:pt idx="1">
                  <c:v>61.29</c:v>
                </c:pt>
                <c:pt idx="2">
                  <c:v>60.15</c:v>
                </c:pt>
                <c:pt idx="3">
                  <c:v>62.59</c:v>
                </c:pt>
                <c:pt idx="4">
                  <c:v>63.04</c:v>
                </c:pt>
              </c:numCache>
            </c:numRef>
          </c:val>
        </c:ser>
        <c:dLbls>
          <c:showLegendKey val="0"/>
          <c:showVal val="0"/>
          <c:showCatName val="0"/>
          <c:showSerName val="0"/>
          <c:showPercent val="0"/>
          <c:showBubbleSize val="0"/>
        </c:dLbls>
        <c:gapWidth val="150"/>
        <c:axId val="84525440"/>
        <c:axId val="845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25440"/>
        <c:axId val="84527360"/>
      </c:lineChart>
      <c:dateAx>
        <c:axId val="84525440"/>
        <c:scaling>
          <c:orientation val="minMax"/>
        </c:scaling>
        <c:delete val="1"/>
        <c:axPos val="b"/>
        <c:numFmt formatCode="ge" sourceLinked="1"/>
        <c:majorTickMark val="none"/>
        <c:minorTickMark val="none"/>
        <c:tickLblPos val="none"/>
        <c:crossAx val="84527360"/>
        <c:crosses val="autoZero"/>
        <c:auto val="1"/>
        <c:lblOffset val="100"/>
        <c:baseTimeUnit val="years"/>
      </c:dateAx>
      <c:valAx>
        <c:axId val="845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51040"/>
        <c:axId val="849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51040"/>
        <c:axId val="84952960"/>
      </c:lineChart>
      <c:dateAx>
        <c:axId val="84951040"/>
        <c:scaling>
          <c:orientation val="minMax"/>
        </c:scaling>
        <c:delete val="1"/>
        <c:axPos val="b"/>
        <c:numFmt formatCode="ge" sourceLinked="1"/>
        <c:majorTickMark val="none"/>
        <c:minorTickMark val="none"/>
        <c:tickLblPos val="none"/>
        <c:crossAx val="84952960"/>
        <c:crosses val="autoZero"/>
        <c:auto val="1"/>
        <c:lblOffset val="100"/>
        <c:baseTimeUnit val="years"/>
      </c:dateAx>
      <c:valAx>
        <c:axId val="849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91360"/>
        <c:axId val="849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91360"/>
        <c:axId val="84997632"/>
      </c:lineChart>
      <c:dateAx>
        <c:axId val="84991360"/>
        <c:scaling>
          <c:orientation val="minMax"/>
        </c:scaling>
        <c:delete val="1"/>
        <c:axPos val="b"/>
        <c:numFmt formatCode="ge" sourceLinked="1"/>
        <c:majorTickMark val="none"/>
        <c:minorTickMark val="none"/>
        <c:tickLblPos val="none"/>
        <c:crossAx val="84997632"/>
        <c:crosses val="autoZero"/>
        <c:auto val="1"/>
        <c:lblOffset val="100"/>
        <c:baseTimeUnit val="years"/>
      </c:dateAx>
      <c:valAx>
        <c:axId val="849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88992"/>
        <c:axId val="871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88992"/>
        <c:axId val="87190912"/>
      </c:lineChart>
      <c:dateAx>
        <c:axId val="87188992"/>
        <c:scaling>
          <c:orientation val="minMax"/>
        </c:scaling>
        <c:delete val="1"/>
        <c:axPos val="b"/>
        <c:numFmt formatCode="ge" sourceLinked="1"/>
        <c:majorTickMark val="none"/>
        <c:minorTickMark val="none"/>
        <c:tickLblPos val="none"/>
        <c:crossAx val="87190912"/>
        <c:crosses val="autoZero"/>
        <c:auto val="1"/>
        <c:lblOffset val="100"/>
        <c:baseTimeUnit val="years"/>
      </c:dateAx>
      <c:valAx>
        <c:axId val="871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99904"/>
        <c:axId val="875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99904"/>
        <c:axId val="87501824"/>
      </c:lineChart>
      <c:dateAx>
        <c:axId val="87499904"/>
        <c:scaling>
          <c:orientation val="minMax"/>
        </c:scaling>
        <c:delete val="1"/>
        <c:axPos val="b"/>
        <c:numFmt formatCode="ge" sourceLinked="1"/>
        <c:majorTickMark val="none"/>
        <c:minorTickMark val="none"/>
        <c:tickLblPos val="none"/>
        <c:crossAx val="87501824"/>
        <c:crosses val="autoZero"/>
        <c:auto val="1"/>
        <c:lblOffset val="100"/>
        <c:baseTimeUnit val="years"/>
      </c:dateAx>
      <c:valAx>
        <c:axId val="875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3805.17</c:v>
                </c:pt>
                <c:pt idx="1">
                  <c:v>3516</c:v>
                </c:pt>
                <c:pt idx="2">
                  <c:v>3421.79</c:v>
                </c:pt>
                <c:pt idx="3">
                  <c:v>3228.83</c:v>
                </c:pt>
                <c:pt idx="4" formatCode="#,##0.00;&quot;△&quot;#,##0.00">
                  <c:v>0</c:v>
                </c:pt>
              </c:numCache>
            </c:numRef>
          </c:val>
        </c:ser>
        <c:dLbls>
          <c:showLegendKey val="0"/>
          <c:showVal val="0"/>
          <c:showCatName val="0"/>
          <c:showSerName val="0"/>
          <c:showPercent val="0"/>
          <c:showBubbleSize val="0"/>
        </c:dLbls>
        <c:gapWidth val="150"/>
        <c:axId val="87514112"/>
        <c:axId val="875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87514112"/>
        <c:axId val="87536768"/>
      </c:lineChart>
      <c:dateAx>
        <c:axId val="87514112"/>
        <c:scaling>
          <c:orientation val="minMax"/>
        </c:scaling>
        <c:delete val="1"/>
        <c:axPos val="b"/>
        <c:numFmt formatCode="ge" sourceLinked="1"/>
        <c:majorTickMark val="none"/>
        <c:minorTickMark val="none"/>
        <c:tickLblPos val="none"/>
        <c:crossAx val="87536768"/>
        <c:crosses val="autoZero"/>
        <c:auto val="1"/>
        <c:lblOffset val="100"/>
        <c:baseTimeUnit val="years"/>
      </c:dateAx>
      <c:valAx>
        <c:axId val="875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23.93</c:v>
                </c:pt>
                <c:pt idx="1">
                  <c:v>25.08</c:v>
                </c:pt>
                <c:pt idx="2">
                  <c:v>23.75</c:v>
                </c:pt>
                <c:pt idx="3">
                  <c:v>26.17</c:v>
                </c:pt>
                <c:pt idx="4">
                  <c:v>26.64</c:v>
                </c:pt>
              </c:numCache>
            </c:numRef>
          </c:val>
        </c:ser>
        <c:dLbls>
          <c:showLegendKey val="0"/>
          <c:showVal val="0"/>
          <c:showCatName val="0"/>
          <c:showSerName val="0"/>
          <c:showPercent val="0"/>
          <c:showBubbleSize val="0"/>
        </c:dLbls>
        <c:gapWidth val="150"/>
        <c:axId val="87263872"/>
        <c:axId val="872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87263872"/>
        <c:axId val="87266048"/>
      </c:lineChart>
      <c:dateAx>
        <c:axId val="87263872"/>
        <c:scaling>
          <c:orientation val="minMax"/>
        </c:scaling>
        <c:delete val="1"/>
        <c:axPos val="b"/>
        <c:numFmt formatCode="ge" sourceLinked="1"/>
        <c:majorTickMark val="none"/>
        <c:minorTickMark val="none"/>
        <c:tickLblPos val="none"/>
        <c:crossAx val="87266048"/>
        <c:crosses val="autoZero"/>
        <c:auto val="1"/>
        <c:lblOffset val="100"/>
        <c:baseTimeUnit val="years"/>
      </c:dateAx>
      <c:valAx>
        <c:axId val="872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426.94</c:v>
                </c:pt>
                <c:pt idx="1">
                  <c:v>407.7</c:v>
                </c:pt>
                <c:pt idx="2">
                  <c:v>427.44</c:v>
                </c:pt>
                <c:pt idx="3">
                  <c:v>391.08</c:v>
                </c:pt>
                <c:pt idx="4">
                  <c:v>392.61</c:v>
                </c:pt>
              </c:numCache>
            </c:numRef>
          </c:val>
        </c:ser>
        <c:dLbls>
          <c:showLegendKey val="0"/>
          <c:showVal val="0"/>
          <c:showCatName val="0"/>
          <c:showSerName val="0"/>
          <c:showPercent val="0"/>
          <c:showBubbleSize val="0"/>
        </c:dLbls>
        <c:gapWidth val="150"/>
        <c:axId val="87361408"/>
        <c:axId val="873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87361408"/>
        <c:axId val="87375872"/>
      </c:lineChart>
      <c:dateAx>
        <c:axId val="87361408"/>
        <c:scaling>
          <c:orientation val="minMax"/>
        </c:scaling>
        <c:delete val="1"/>
        <c:axPos val="b"/>
        <c:numFmt formatCode="ge" sourceLinked="1"/>
        <c:majorTickMark val="none"/>
        <c:minorTickMark val="none"/>
        <c:tickLblPos val="none"/>
        <c:crossAx val="87375872"/>
        <c:crosses val="autoZero"/>
        <c:auto val="1"/>
        <c:lblOffset val="100"/>
        <c:baseTimeUnit val="years"/>
      </c:dateAx>
      <c:valAx>
        <c:axId val="873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J7" sqref="BJ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吉田町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29819</v>
      </c>
      <c r="AM8" s="47"/>
      <c r="AN8" s="47"/>
      <c r="AO8" s="47"/>
      <c r="AP8" s="47"/>
      <c r="AQ8" s="47"/>
      <c r="AR8" s="47"/>
      <c r="AS8" s="47"/>
      <c r="AT8" s="43">
        <f>データ!S6</f>
        <v>20.73</v>
      </c>
      <c r="AU8" s="43"/>
      <c r="AV8" s="43"/>
      <c r="AW8" s="43"/>
      <c r="AX8" s="43"/>
      <c r="AY8" s="43"/>
      <c r="AZ8" s="43"/>
      <c r="BA8" s="43"/>
      <c r="BB8" s="43">
        <f>データ!T6</f>
        <v>1438.45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38.909999999999997</v>
      </c>
      <c r="Q10" s="43"/>
      <c r="R10" s="43"/>
      <c r="S10" s="43"/>
      <c r="T10" s="43"/>
      <c r="U10" s="43"/>
      <c r="V10" s="43"/>
      <c r="W10" s="43">
        <f>データ!P6</f>
        <v>93.81</v>
      </c>
      <c r="X10" s="43"/>
      <c r="Y10" s="43"/>
      <c r="Z10" s="43"/>
      <c r="AA10" s="43"/>
      <c r="AB10" s="43"/>
      <c r="AC10" s="43"/>
      <c r="AD10" s="47">
        <f>データ!Q6</f>
        <v>1965</v>
      </c>
      <c r="AE10" s="47"/>
      <c r="AF10" s="47"/>
      <c r="AG10" s="47"/>
      <c r="AH10" s="47"/>
      <c r="AI10" s="47"/>
      <c r="AJ10" s="47"/>
      <c r="AK10" s="2"/>
      <c r="AL10" s="47">
        <f>データ!U6</f>
        <v>11557</v>
      </c>
      <c r="AM10" s="47"/>
      <c r="AN10" s="47"/>
      <c r="AO10" s="47"/>
      <c r="AP10" s="47"/>
      <c r="AQ10" s="47"/>
      <c r="AR10" s="47"/>
      <c r="AS10" s="47"/>
      <c r="AT10" s="43">
        <f>データ!V6</f>
        <v>2.6</v>
      </c>
      <c r="AU10" s="43"/>
      <c r="AV10" s="43"/>
      <c r="AW10" s="43"/>
      <c r="AX10" s="43"/>
      <c r="AY10" s="43"/>
      <c r="AZ10" s="43"/>
      <c r="BA10" s="43"/>
      <c r="BB10" s="43">
        <f>データ!W6</f>
        <v>4445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224243</v>
      </c>
      <c r="D6" s="31">
        <f t="shared" si="3"/>
        <v>47</v>
      </c>
      <c r="E6" s="31">
        <f t="shared" si="3"/>
        <v>17</v>
      </c>
      <c r="F6" s="31">
        <f t="shared" si="3"/>
        <v>1</v>
      </c>
      <c r="G6" s="31">
        <f t="shared" si="3"/>
        <v>0</v>
      </c>
      <c r="H6" s="31" t="str">
        <f t="shared" si="3"/>
        <v>静岡県　吉田町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38.909999999999997</v>
      </c>
      <c r="P6" s="32">
        <f t="shared" si="3"/>
        <v>93.81</v>
      </c>
      <c r="Q6" s="32">
        <f t="shared" si="3"/>
        <v>1965</v>
      </c>
      <c r="R6" s="32">
        <f t="shared" si="3"/>
        <v>29819</v>
      </c>
      <c r="S6" s="32">
        <f t="shared" si="3"/>
        <v>20.73</v>
      </c>
      <c r="T6" s="32">
        <f t="shared" si="3"/>
        <v>1438.45</v>
      </c>
      <c r="U6" s="32">
        <f t="shared" si="3"/>
        <v>11557</v>
      </c>
      <c r="V6" s="32">
        <f t="shared" si="3"/>
        <v>2.6</v>
      </c>
      <c r="W6" s="32">
        <f t="shared" si="3"/>
        <v>4445</v>
      </c>
      <c r="X6" s="33">
        <f>IF(X7="",NA(),X7)</f>
        <v>60.51</v>
      </c>
      <c r="Y6" s="33">
        <f t="shared" ref="Y6:AG6" si="4">IF(Y7="",NA(),Y7)</f>
        <v>61.29</v>
      </c>
      <c r="Z6" s="33">
        <f t="shared" si="4"/>
        <v>60.15</v>
      </c>
      <c r="AA6" s="33">
        <f t="shared" si="4"/>
        <v>62.59</v>
      </c>
      <c r="AB6" s="33">
        <f t="shared" si="4"/>
        <v>63.04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3805.17</v>
      </c>
      <c r="BF6" s="33">
        <f t="shared" ref="BF6:BN6" si="7">IF(BF7="",NA(),BF7)</f>
        <v>3516</v>
      </c>
      <c r="BG6" s="33">
        <f t="shared" si="7"/>
        <v>3421.79</v>
      </c>
      <c r="BH6" s="33">
        <f t="shared" si="7"/>
        <v>3228.83</v>
      </c>
      <c r="BI6" s="32">
        <f t="shared" si="7"/>
        <v>0</v>
      </c>
      <c r="BJ6" s="33">
        <f t="shared" si="7"/>
        <v>1334.01</v>
      </c>
      <c r="BK6" s="33">
        <f t="shared" si="7"/>
        <v>1273.52</v>
      </c>
      <c r="BL6" s="33">
        <f t="shared" si="7"/>
        <v>1209.95</v>
      </c>
      <c r="BM6" s="33">
        <f t="shared" si="7"/>
        <v>1136.5</v>
      </c>
      <c r="BN6" s="33">
        <f t="shared" si="7"/>
        <v>1118.56</v>
      </c>
      <c r="BO6" s="32" t="str">
        <f>IF(BO7="","",IF(BO7="-","【-】","【"&amp;SUBSTITUTE(TEXT(BO7,"#,##0.00"),"-","△")&amp;"】"))</f>
        <v>【763.62】</v>
      </c>
      <c r="BP6" s="33">
        <f>IF(BP7="",NA(),BP7)</f>
        <v>23.93</v>
      </c>
      <c r="BQ6" s="33">
        <f t="shared" ref="BQ6:BY6" si="8">IF(BQ7="",NA(),BQ7)</f>
        <v>25.08</v>
      </c>
      <c r="BR6" s="33">
        <f t="shared" si="8"/>
        <v>23.75</v>
      </c>
      <c r="BS6" s="33">
        <f t="shared" si="8"/>
        <v>26.17</v>
      </c>
      <c r="BT6" s="33">
        <f t="shared" si="8"/>
        <v>26.64</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426.94</v>
      </c>
      <c r="CB6" s="33">
        <f t="shared" ref="CB6:CJ6" si="9">IF(CB7="",NA(),CB7)</f>
        <v>407.7</v>
      </c>
      <c r="CC6" s="33">
        <f t="shared" si="9"/>
        <v>427.44</v>
      </c>
      <c r="CD6" s="33">
        <f t="shared" si="9"/>
        <v>391.08</v>
      </c>
      <c r="CE6" s="33">
        <f t="shared" si="9"/>
        <v>392.61</v>
      </c>
      <c r="CF6" s="33">
        <f t="shared" si="9"/>
        <v>224.83</v>
      </c>
      <c r="CG6" s="33">
        <f t="shared" si="9"/>
        <v>224.94</v>
      </c>
      <c r="CH6" s="33">
        <f t="shared" si="9"/>
        <v>220.67</v>
      </c>
      <c r="CI6" s="33">
        <f t="shared" si="9"/>
        <v>217.82</v>
      </c>
      <c r="CJ6" s="33">
        <f t="shared" si="9"/>
        <v>215.28</v>
      </c>
      <c r="CK6" s="32" t="str">
        <f>IF(CK7="","",IF(CK7="-","【-】","【"&amp;SUBSTITUTE(TEXT(CK7,"#,##0.00"),"-","△")&amp;"】"))</f>
        <v>【139.70】</v>
      </c>
      <c r="CL6" s="33">
        <f>IF(CL7="",NA(),CL7)</f>
        <v>43.61</v>
      </c>
      <c r="CM6" s="33">
        <f t="shared" ref="CM6:CU6" si="10">IF(CM7="",NA(),CM7)</f>
        <v>45.14</v>
      </c>
      <c r="CN6" s="33">
        <f t="shared" si="10"/>
        <v>44.65</v>
      </c>
      <c r="CO6" s="33">
        <f t="shared" si="10"/>
        <v>69.44</v>
      </c>
      <c r="CP6" s="33">
        <f t="shared" si="10"/>
        <v>71.88</v>
      </c>
      <c r="CQ6" s="33">
        <f t="shared" si="10"/>
        <v>53.79</v>
      </c>
      <c r="CR6" s="33">
        <f t="shared" si="10"/>
        <v>55.41</v>
      </c>
      <c r="CS6" s="33">
        <f t="shared" si="10"/>
        <v>55.81</v>
      </c>
      <c r="CT6" s="33">
        <f t="shared" si="10"/>
        <v>54.44</v>
      </c>
      <c r="CU6" s="33">
        <f t="shared" si="10"/>
        <v>54.67</v>
      </c>
      <c r="CV6" s="32" t="str">
        <f>IF(CV7="","",IF(CV7="-","【-】","【"&amp;SUBSTITUTE(TEXT(CV7,"#,##0.00"),"-","△")&amp;"】"))</f>
        <v>【60.01】</v>
      </c>
      <c r="CW6" s="33">
        <f>IF(CW7="",NA(),CW7)</f>
        <v>85.86</v>
      </c>
      <c r="CX6" s="33">
        <f t="shared" ref="CX6:DF6" si="11">IF(CX7="",NA(),CX7)</f>
        <v>89.49</v>
      </c>
      <c r="CY6" s="33">
        <f t="shared" si="11"/>
        <v>92.15</v>
      </c>
      <c r="CZ6" s="33">
        <f t="shared" si="11"/>
        <v>92.37</v>
      </c>
      <c r="DA6" s="33">
        <f t="shared" si="11"/>
        <v>94.19</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224243</v>
      </c>
      <c r="D7" s="35">
        <v>47</v>
      </c>
      <c r="E7" s="35">
        <v>17</v>
      </c>
      <c r="F7" s="35">
        <v>1</v>
      </c>
      <c r="G7" s="35">
        <v>0</v>
      </c>
      <c r="H7" s="35" t="s">
        <v>96</v>
      </c>
      <c r="I7" s="35" t="s">
        <v>97</v>
      </c>
      <c r="J7" s="35" t="s">
        <v>98</v>
      </c>
      <c r="K7" s="35" t="s">
        <v>99</v>
      </c>
      <c r="L7" s="35" t="s">
        <v>100</v>
      </c>
      <c r="M7" s="36" t="s">
        <v>101</v>
      </c>
      <c r="N7" s="36" t="s">
        <v>102</v>
      </c>
      <c r="O7" s="36">
        <v>38.909999999999997</v>
      </c>
      <c r="P7" s="36">
        <v>93.81</v>
      </c>
      <c r="Q7" s="36">
        <v>1965</v>
      </c>
      <c r="R7" s="36">
        <v>29819</v>
      </c>
      <c r="S7" s="36">
        <v>20.73</v>
      </c>
      <c r="T7" s="36">
        <v>1438.45</v>
      </c>
      <c r="U7" s="36">
        <v>11557</v>
      </c>
      <c r="V7" s="36">
        <v>2.6</v>
      </c>
      <c r="W7" s="36">
        <v>4445</v>
      </c>
      <c r="X7" s="36">
        <v>60.51</v>
      </c>
      <c r="Y7" s="36">
        <v>61.29</v>
      </c>
      <c r="Z7" s="36">
        <v>60.15</v>
      </c>
      <c r="AA7" s="36">
        <v>62.59</v>
      </c>
      <c r="AB7" s="36">
        <v>63.04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3805.17</v>
      </c>
      <c r="BF7" s="36">
        <v>3516</v>
      </c>
      <c r="BG7" s="36">
        <v>3421.79</v>
      </c>
      <c r="BH7" s="36">
        <v>3228.83</v>
      </c>
      <c r="BI7" s="36">
        <v>0</v>
      </c>
      <c r="BJ7" s="36">
        <v>1334.01</v>
      </c>
      <c r="BK7" s="36">
        <v>1273.52</v>
      </c>
      <c r="BL7" s="36">
        <v>1209.95</v>
      </c>
      <c r="BM7" s="36">
        <v>1136.5</v>
      </c>
      <c r="BN7" s="36">
        <v>1118.56</v>
      </c>
      <c r="BO7" s="36">
        <v>763.62</v>
      </c>
      <c r="BP7" s="36">
        <v>23.93</v>
      </c>
      <c r="BQ7" s="36">
        <v>25.08</v>
      </c>
      <c r="BR7" s="36">
        <v>23.75</v>
      </c>
      <c r="BS7" s="36">
        <v>26.17</v>
      </c>
      <c r="BT7" s="36">
        <v>26.64</v>
      </c>
      <c r="BU7" s="36">
        <v>67.14</v>
      </c>
      <c r="BV7" s="36">
        <v>67.849999999999994</v>
      </c>
      <c r="BW7" s="36">
        <v>69.48</v>
      </c>
      <c r="BX7" s="36">
        <v>71.650000000000006</v>
      </c>
      <c r="BY7" s="36">
        <v>72.33</v>
      </c>
      <c r="BZ7" s="36">
        <v>98.53</v>
      </c>
      <c r="CA7" s="36">
        <v>426.94</v>
      </c>
      <c r="CB7" s="36">
        <v>407.7</v>
      </c>
      <c r="CC7" s="36">
        <v>427.44</v>
      </c>
      <c r="CD7" s="36">
        <v>391.08</v>
      </c>
      <c r="CE7" s="36">
        <v>392.61</v>
      </c>
      <c r="CF7" s="36">
        <v>224.83</v>
      </c>
      <c r="CG7" s="36">
        <v>224.94</v>
      </c>
      <c r="CH7" s="36">
        <v>220.67</v>
      </c>
      <c r="CI7" s="36">
        <v>217.82</v>
      </c>
      <c r="CJ7" s="36">
        <v>215.28</v>
      </c>
      <c r="CK7" s="36">
        <v>139.69999999999999</v>
      </c>
      <c r="CL7" s="36">
        <v>43.61</v>
      </c>
      <c r="CM7" s="36">
        <v>45.14</v>
      </c>
      <c r="CN7" s="36">
        <v>44.65</v>
      </c>
      <c r="CO7" s="36">
        <v>69.44</v>
      </c>
      <c r="CP7" s="36">
        <v>71.88</v>
      </c>
      <c r="CQ7" s="36">
        <v>53.79</v>
      </c>
      <c r="CR7" s="36">
        <v>55.41</v>
      </c>
      <c r="CS7" s="36">
        <v>55.81</v>
      </c>
      <c r="CT7" s="36">
        <v>54.44</v>
      </c>
      <c r="CU7" s="36">
        <v>54.67</v>
      </c>
      <c r="CV7" s="36">
        <v>60.01</v>
      </c>
      <c r="CW7" s="36">
        <v>85.86</v>
      </c>
      <c r="CX7" s="36">
        <v>89.49</v>
      </c>
      <c r="CY7" s="36">
        <v>92.15</v>
      </c>
      <c r="CZ7" s="36">
        <v>92.37</v>
      </c>
      <c r="DA7" s="36">
        <v>94.19</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2017-02-14T05:50:54Z</cp:lastPrinted>
  <dcterms:created xsi:type="dcterms:W3CDTF">2017-02-08T02:50:49Z</dcterms:created>
  <dcterms:modified xsi:type="dcterms:W3CDTF">2017-02-24T11:06:53Z</dcterms:modified>
  <cp:category/>
</cp:coreProperties>
</file>