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<sst xmlns="http://schemas.openxmlformats.org/spreadsheetml/2006/main" count="221" uniqueCount="111">
  <si>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</si>
  <si>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</si>
  <si>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</si>
  <si>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</si>
  <si>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</si>
  <si>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</si>
  <si>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</si>
  <si>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</si>
  <si>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</si>
  <si>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</si>
  <si>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</si>
  <si>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</si>
  <si>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</si>
  <si>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</si>
  <si>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</si>
  <si>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</si>
  <si>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</si>
  <si>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</si>
  <si>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</si>
  <si>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</si>
  <si>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</si>
  <si>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</si>
  <si>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</si>
  <si>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</si>
  <si>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</si>
  <si>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</si>
  <si>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</si>
  <si>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</si>
  <si>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</si>
  <si>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</si>
  <si>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</si>
  <si>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</si>
  <si>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</si>
  <si>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</si>
  <si>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</si>
  <si>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</si>
  <si>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</si>
  <si>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</si>
  <si>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</si>
  <si>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</si>
  <si>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</si>
  <si>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</si>
  <si>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</si>
  <si>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</si>
  <si>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</si>
  <si>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</si>
  <si>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</si>
  <si>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</si>
  <si>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</si>
  <si>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</si>
  <si>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</si>
  <si>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</si>
  <si>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</si>
  <si>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</si>
  <si>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</si>
  <si>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</si>
  <si>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</si>
  <si>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</si>
  <si>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</si>
  <si>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</si>
  <si>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</si>
  <si>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</si>
  <si>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</si>
  <si>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</si>
  <si>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</si>
  <si>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</si>
  <si>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</si>
  <si>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</si>
  <si>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</si>
  <si>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</si>
  <si>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</si>
  <si>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</si>
  <si>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</si>
  <si>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</si>
  <si>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</si>
  <si>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</si>
  <si>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</si>
  <si>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</si>
  <si>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</si>
  <si>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</si>
  <si>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</si>
  <si>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</si>
  <si>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</si>
  <si>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</si>
  <si>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</si>
  <si>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</si>
  <si>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</si>
  <si>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</si>
  <si>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</si>
  <si>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</si>
  <si>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</si>
  <si>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</si>
  <si>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</si>
  <si>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</si>
  <si>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</si>
  <si>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</si>
  <si>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牧之原市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</si>
  <si>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</si>
  <si>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</si>
  <si>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</si>
  <si>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</si>
  <si>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</si>
  <si>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</si>
  <si>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</si>
  <si>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</si>
  <si>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</si>
  <si>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</si>
  <si>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</si>
  <si>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収益的収支比率は右肩下がりになっており、ここ2年は50％を下回っている。
経費回収率も低く、経費を使用料で賄うことができていない。
常に赤字であるが、料金を上げることや経費削減は難しいため、地方債償還が終わるまで現状を維持していくしかないと考えている。</t>
    <rPh sb="0" eb="3">
      <t>シュウエキテキ</t>
    </rPh>
    <rPh sb="3" eb="5">
      <t>シュウシ</t>
    </rPh>
    <rPh sb="5" eb="7">
      <t>ヒリツ</t>
    </rPh>
    <rPh sb="8" eb="11">
      <t>ミギカタサ</t>
    </rPh>
    <rPh sb="23" eb="24">
      <t>ネン</t>
    </rPh>
    <rPh sb="29" eb="31">
      <t>シタマワ</t>
    </rPh>
    <rPh sb="37" eb="39">
      <t>ケイヒ</t>
    </rPh>
    <rPh sb="39" eb="41">
      <t>カイシュウ</t>
    </rPh>
    <rPh sb="41" eb="42">
      <t>リツ</t>
    </rPh>
    <rPh sb="43" eb="44">
      <t>ヒク</t>
    </rPh>
    <rPh sb="46" eb="48">
      <t>ケイヒ</t>
    </rPh>
    <rPh sb="49" eb="52">
      <t>シヨウリョウ</t>
    </rPh>
    <rPh sb="53" eb="54">
      <t>マカナ</t>
    </rPh>
    <rPh sb="66" eb="67">
      <t>ツネ</t>
    </rPh>
    <rPh sb="68" eb="70">
      <t>アカジ</t>
    </rPh>
    <rPh sb="75" eb="77">
      <t>リョウキン</t>
    </rPh>
    <rPh sb="78" eb="79">
      <t>ア</t>
    </rPh>
    <rPh sb="84" eb="86">
      <t>ケイヒ</t>
    </rPh>
    <rPh sb="86" eb="88">
      <t>サクゲン</t>
    </rPh>
    <rPh sb="89" eb="90">
      <t>ムズカ</t>
    </rPh>
    <rPh sb="95" eb="98">
      <t>チホウサイ</t>
    </rPh>
    <rPh sb="98" eb="100">
      <t>ショウカン</t>
    </rPh>
    <rPh sb="101" eb="102">
      <t>オワ</t>
    </rPh>
    <rPh sb="106" eb="108">
      <t>ゲンジョウ</t>
    </rPh>
    <rPh sb="109" eb="111">
      <t>イジ</t>
    </rPh>
    <rPh sb="120" eb="121">
      <t>カンガ</t>
    </rPh>
    <phoneticPr fontId="4"/>
  </si>
  <si>
    <t>供用開始から20年経過しているので施設は老朽化している。
老朽化の著しい箇所から工事を行っていることや予算の関係で安定はしていないが、平均すると管渠改善率は悪くない。</t>
    <rPh sb="0" eb="2">
      <t>キョウヨウ</t>
    </rPh>
    <rPh sb="2" eb="4">
      <t>カイシ</t>
    </rPh>
    <rPh sb="8" eb="9">
      <t>ネン</t>
    </rPh>
    <rPh sb="9" eb="11">
      <t>ケイカ</t>
    </rPh>
    <rPh sb="17" eb="19">
      <t>シセツ</t>
    </rPh>
    <rPh sb="20" eb="23">
      <t>ロウキュウカ</t>
    </rPh>
    <rPh sb="29" eb="32">
      <t>ロウキュウカ</t>
    </rPh>
    <rPh sb="33" eb="34">
      <t>イチジル</t>
    </rPh>
    <rPh sb="36" eb="38">
      <t>カショ</t>
    </rPh>
    <rPh sb="40" eb="42">
      <t>コウジ</t>
    </rPh>
    <rPh sb="43" eb="44">
      <t>オコナ</t>
    </rPh>
    <rPh sb="51" eb="53">
      <t>ヨサン</t>
    </rPh>
    <rPh sb="54" eb="56">
      <t>カンケイ</t>
    </rPh>
    <rPh sb="57" eb="59">
      <t>アンテイ</t>
    </rPh>
    <rPh sb="67" eb="69">
      <t>ヘイキン</t>
    </rPh>
    <rPh sb="72" eb="74">
      <t>カンキョ</t>
    </rPh>
    <rPh sb="74" eb="76">
      <t>カイゼン</t>
    </rPh>
    <rPh sb="76" eb="77">
      <t>リツ</t>
    </rPh>
    <rPh sb="78" eb="79">
      <t>ワル</t>
    </rPh>
    <phoneticPr fontId="4"/>
  </si>
  <si>
    <t>牧之原市の農業集落排水は1地区のみ約60世帯の供用なので、どうしても効率は落ちる。
今後区域を拡げる予定もないので、現状のやり方で効率よく運営していくことが必要となる。
施設は供用開始から20年経過しているので老朽化は進んでいくが、日々の点検等で適正に管理をし、適切な使用料金設定でより健全に運営を続けていきたい。</t>
    <rPh sb="0" eb="4">
      <t>マキノハラシ</t>
    </rPh>
    <rPh sb="5" eb="7">
      <t>ノウギョウ</t>
    </rPh>
    <rPh sb="7" eb="9">
      <t>シュウラク</t>
    </rPh>
    <rPh sb="9" eb="11">
      <t>ハイスイ</t>
    </rPh>
    <rPh sb="13" eb="15">
      <t>チク</t>
    </rPh>
    <rPh sb="17" eb="18">
      <t>ヤク</t>
    </rPh>
    <rPh sb="20" eb="22">
      <t>セタイ</t>
    </rPh>
    <rPh sb="23" eb="25">
      <t>キョウヨウ</t>
    </rPh>
    <rPh sb="34" eb="36">
      <t>コウリツ</t>
    </rPh>
    <rPh sb="37" eb="38">
      <t>オ</t>
    </rPh>
    <rPh sb="42" eb="44">
      <t>コンゴ</t>
    </rPh>
    <rPh sb="44" eb="46">
      <t>クイキ</t>
    </rPh>
    <rPh sb="47" eb="48">
      <t>ヒロ</t>
    </rPh>
    <rPh sb="50" eb="52">
      <t>ヨテイ</t>
    </rPh>
    <rPh sb="58" eb="60">
      <t>ゲンジョウ</t>
    </rPh>
    <rPh sb="63" eb="64">
      <t>カタ</t>
    </rPh>
    <rPh sb="65" eb="67">
      <t>コウリツ</t>
    </rPh>
    <rPh sb="69" eb="71">
      <t>ウンエイ</t>
    </rPh>
    <rPh sb="78" eb="80">
      <t>ヒツヨウ</t>
    </rPh>
    <rPh sb="85" eb="87">
      <t>シセツ</t>
    </rPh>
    <rPh sb="88" eb="90">
      <t>キョウヨウ</t>
    </rPh>
    <rPh sb="90" eb="92">
      <t>カイシ</t>
    </rPh>
    <rPh sb="96" eb="97">
      <t>ネン</t>
    </rPh>
    <rPh sb="97" eb="99">
      <t>ケイカ</t>
    </rPh>
    <rPh sb="105" eb="108">
      <t>ロウキュウカ</t>
    </rPh>
    <rPh sb="109" eb="110">
      <t>スス</t>
    </rPh>
    <rPh sb="116" eb="118">
      <t>ヒビ</t>
    </rPh>
    <rPh sb="119" eb="121">
      <t>テンケン</t>
    </rPh>
    <rPh sb="121" eb="122">
      <t>トウ</t>
    </rPh>
    <rPh sb="123" eb="125">
      <t>テキセイ</t>
    </rPh>
    <rPh sb="126" eb="128">
      <t>カンリ</t>
    </rPh>
    <rPh sb="131" eb="133">
      <t>テキセツ</t>
    </rPh>
    <rPh sb="134" eb="136">
      <t>シヨウ</t>
    </rPh>
    <rPh sb="136" eb="138">
      <t>リョウキン</t>
    </rPh>
    <rPh sb="138" eb="140">
      <t>セッテイ</t>
    </rPh>
    <rPh sb="143" eb="145">
      <t>ケンゼン</t>
    </rPh>
    <rPh sb="146" eb="148">
      <t>ウンエイ</t>
    </rPh>
    <rPh sb="149" eb="150">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</si>
</sst>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2.5</c:v>
                </c:pt>
                <c:pt idx="2">
                  <c:v>0.7</c:v>
                </c:pt>
                <c:pt idx="3">
                  <c:v>0.15</c:v>
                </c:pt>
                <c:pt idx="4" formatCode="#,##0.00;&quot;△&quot;#,##0.00">
                  <c:v>0</c:v>
                </c:pt>
              </c:numCache>
            </c:numRef>
          </c:val>
        </c:ser>
        <c:dLbls>
          <c:showLegendKey val="0"/>
          <c:showVal val="0"/>
          <c:showCatName val="0"/>
          <c:showSerName val="0"/>
          <c:showPercent val="0"/>
          <c:showBubbleSize val="0"/>
        </c:dLbls>
        <c:gapWidth val="150"/>
        <c:axId val="91125632"/>
        <c:axId val="43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1125632"/>
        <c:axId val="43073536"/>
      </c:lineChart>
      <c:dateAx>
        <c:axId val="91125632"/>
        <c:scaling>
          <c:orientation val="minMax"/>
        </c:scaling>
        <c:delete val="1"/>
        <c:axPos val="b"/>
        <c:numFmt formatCode="ge" sourceLinked="1"/>
        <c:majorTickMark val="none"/>
        <c:minorTickMark val="none"/>
        <c:tickLblPos val="none"/>
        <c:crossAx val="43073536"/>
        <c:crosses val="autoZero"/>
        <c:auto val="1"/>
        <c:lblOffset val="100"/>
        <c:baseTimeUnit val="years"/>
      </c:dateAx>
      <c:valAx>
        <c:axId val="430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67.95</c:v>
                </c:pt>
                <c:pt idx="1">
                  <c:v>66.67</c:v>
                </c:pt>
                <c:pt idx="2">
                  <c:v>66.67</c:v>
                </c:pt>
                <c:pt idx="3">
                  <c:v>62.82</c:v>
                </c:pt>
                <c:pt idx="4">
                  <c:v>62.82</c:v>
                </c:pt>
              </c:numCache>
            </c:numRef>
          </c:val>
        </c:ser>
        <c:dLbls>
          <c:showLegendKey val="0"/>
          <c:showVal val="0"/>
          <c:showCatName val="0"/>
          <c:showSerName val="0"/>
          <c:showPercent val="0"/>
          <c:showBubbleSize val="0"/>
        </c:dLbls>
        <c:gapWidth val="150"/>
        <c:axId val="103602432"/>
        <c:axId val="1046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3602432"/>
        <c:axId val="104665472"/>
      </c:lineChart>
      <c:dateAx>
        <c:axId val="103602432"/>
        <c:scaling>
          <c:orientation val="minMax"/>
        </c:scaling>
        <c:delete val="1"/>
        <c:axPos val="b"/>
        <c:numFmt formatCode="ge" sourceLinked="1"/>
        <c:majorTickMark val="none"/>
        <c:minorTickMark val="none"/>
        <c:tickLblPos val="none"/>
        <c:crossAx val="104665472"/>
        <c:crosses val="autoZero"/>
        <c:auto val="1"/>
        <c:lblOffset val="100"/>
        <c:baseTimeUnit val="years"/>
      </c:dateAx>
      <c:valAx>
        <c:axId val="104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4683392"/>
        <c:axId val="104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4683392"/>
        <c:axId val="104693760"/>
      </c:lineChart>
      <c:dateAx>
        <c:axId val="104683392"/>
        <c:scaling>
          <c:orientation val="minMax"/>
        </c:scaling>
        <c:delete val="1"/>
        <c:axPos val="b"/>
        <c:numFmt formatCode="ge" sourceLinked="1"/>
        <c:majorTickMark val="none"/>
        <c:minorTickMark val="none"/>
        <c:tickLblPos val="none"/>
        <c:crossAx val="104693760"/>
        <c:crosses val="autoZero"/>
        <c:auto val="1"/>
        <c:lblOffset val="100"/>
        <c:baseTimeUnit val="years"/>
      </c:dateAx>
      <c:valAx>
        <c:axId val="104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53.94</c:v>
                </c:pt>
                <c:pt idx="1">
                  <c:v>53.35</c:v>
                </c:pt>
                <c:pt idx="2">
                  <c:v>51.71</c:v>
                </c:pt>
                <c:pt idx="3">
                  <c:v>49.84</c:v>
                </c:pt>
                <c:pt idx="4">
                  <c:v>48.9</c:v>
                </c:pt>
              </c:numCache>
            </c:numRef>
          </c:val>
        </c:ser>
        <c:dLbls>
          <c:showLegendKey val="0"/>
          <c:showVal val="0"/>
          <c:showCatName val="0"/>
          <c:showSerName val="0"/>
          <c:showPercent val="0"/>
          <c:showBubbleSize val="0"/>
        </c:dLbls>
        <c:gapWidth val="150"/>
        <c:axId val="43099648"/>
        <c:axId val="431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99648"/>
        <c:axId val="43101568"/>
      </c:lineChart>
      <c:dateAx>
        <c:axId val="43099648"/>
        <c:scaling>
          <c:orientation val="minMax"/>
        </c:scaling>
        <c:delete val="1"/>
        <c:axPos val="b"/>
        <c:numFmt formatCode="ge" sourceLinked="1"/>
        <c:majorTickMark val="none"/>
        <c:minorTickMark val="none"/>
        <c:tickLblPos val="none"/>
        <c:crossAx val="43101568"/>
        <c:crosses val="autoZero"/>
        <c:auto val="1"/>
        <c:lblOffset val="100"/>
        <c:baseTimeUnit val="years"/>
      </c:dateAx>
      <c:valAx>
        <c:axId val="431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115648"/>
        <c:axId val="431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115648"/>
        <c:axId val="43117568"/>
      </c:lineChart>
      <c:dateAx>
        <c:axId val="43115648"/>
        <c:scaling>
          <c:orientation val="minMax"/>
        </c:scaling>
        <c:delete val="1"/>
        <c:axPos val="b"/>
        <c:numFmt formatCode="ge" sourceLinked="1"/>
        <c:majorTickMark val="none"/>
        <c:minorTickMark val="none"/>
        <c:tickLblPos val="none"/>
        <c:crossAx val="43117568"/>
        <c:crosses val="autoZero"/>
        <c:auto val="1"/>
        <c:lblOffset val="100"/>
        <c:baseTimeUnit val="years"/>
      </c:dateAx>
      <c:valAx>
        <c:axId val="43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98912"/>
        <c:axId val="914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98912"/>
        <c:axId val="91400832"/>
      </c:lineChart>
      <c:dateAx>
        <c:axId val="91398912"/>
        <c:scaling>
          <c:orientation val="minMax"/>
        </c:scaling>
        <c:delete val="1"/>
        <c:axPos val="b"/>
        <c:numFmt formatCode="ge" sourceLinked="1"/>
        <c:majorTickMark val="none"/>
        <c:minorTickMark val="none"/>
        <c:tickLblPos val="none"/>
        <c:crossAx val="91400832"/>
        <c:crosses val="autoZero"/>
        <c:auto val="1"/>
        <c:lblOffset val="100"/>
        <c:baseTimeUnit val="years"/>
      </c:dateAx>
      <c:valAx>
        <c:axId val="914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20928"/>
        <c:axId val="1011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20928"/>
        <c:axId val="101147008"/>
      </c:lineChart>
      <c:dateAx>
        <c:axId val="91420928"/>
        <c:scaling>
          <c:orientation val="minMax"/>
        </c:scaling>
        <c:delete val="1"/>
        <c:axPos val="b"/>
        <c:numFmt formatCode="ge" sourceLinked="1"/>
        <c:majorTickMark val="none"/>
        <c:minorTickMark val="none"/>
        <c:tickLblPos val="none"/>
        <c:crossAx val="101147008"/>
        <c:crosses val="autoZero"/>
        <c:auto val="1"/>
        <c:lblOffset val="100"/>
        <c:baseTimeUnit val="years"/>
      </c:dateAx>
      <c:valAx>
        <c:axId val="1011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77600"/>
        <c:axId val="1011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77600"/>
        <c:axId val="101183872"/>
      </c:lineChart>
      <c:dateAx>
        <c:axId val="101177600"/>
        <c:scaling>
          <c:orientation val="minMax"/>
        </c:scaling>
        <c:delete val="1"/>
        <c:axPos val="b"/>
        <c:numFmt formatCode="ge" sourceLinked="1"/>
        <c:majorTickMark val="none"/>
        <c:minorTickMark val="none"/>
        <c:tickLblPos val="none"/>
        <c:crossAx val="101183872"/>
        <c:crosses val="autoZero"/>
        <c:auto val="1"/>
        <c:lblOffset val="100"/>
        <c:baseTimeUnit val="years"/>
      </c:dateAx>
      <c:valAx>
        <c:axId val="1011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30016"/>
        <c:axId val="1034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3430016"/>
        <c:axId val="103432192"/>
      </c:lineChart>
      <c:dateAx>
        <c:axId val="103430016"/>
        <c:scaling>
          <c:orientation val="minMax"/>
        </c:scaling>
        <c:delete val="1"/>
        <c:axPos val="b"/>
        <c:numFmt formatCode="ge" sourceLinked="1"/>
        <c:majorTickMark val="none"/>
        <c:minorTickMark val="none"/>
        <c:tickLblPos val="none"/>
        <c:crossAx val="103432192"/>
        <c:crosses val="autoZero"/>
        <c:auto val="1"/>
        <c:lblOffset val="100"/>
        <c:baseTimeUnit val="years"/>
      </c:dateAx>
      <c:valAx>
        <c:axId val="103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26.86</c:v>
                </c:pt>
                <c:pt idx="1">
                  <c:v>37.28</c:v>
                </c:pt>
                <c:pt idx="2">
                  <c:v>37.130000000000003</c:v>
                </c:pt>
                <c:pt idx="3">
                  <c:v>35.950000000000003</c:v>
                </c:pt>
                <c:pt idx="4">
                  <c:v>36.880000000000003</c:v>
                </c:pt>
              </c:numCache>
            </c:numRef>
          </c:val>
        </c:ser>
        <c:dLbls>
          <c:showLegendKey val="0"/>
          <c:showVal val="0"/>
          <c:showCatName val="0"/>
          <c:showSerName val="0"/>
          <c:showPercent val="0"/>
          <c:showBubbleSize val="0"/>
        </c:dLbls>
        <c:gapWidth val="150"/>
        <c:axId val="103477248"/>
        <c:axId val="1034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3477248"/>
        <c:axId val="103479168"/>
      </c:lineChart>
      <c:dateAx>
        <c:axId val="103477248"/>
        <c:scaling>
          <c:orientation val="minMax"/>
        </c:scaling>
        <c:delete val="1"/>
        <c:axPos val="b"/>
        <c:numFmt formatCode="ge" sourceLinked="1"/>
        <c:majorTickMark val="none"/>
        <c:minorTickMark val="none"/>
        <c:tickLblPos val="none"/>
        <c:crossAx val="103479168"/>
        <c:crosses val="autoZero"/>
        <c:auto val="1"/>
        <c:lblOffset val="100"/>
        <c:baseTimeUnit val="years"/>
      </c:dateAx>
      <c:valAx>
        <c:axId val="1034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427.43</c:v>
                </c:pt>
                <c:pt idx="1">
                  <c:v>304.82</c:v>
                </c:pt>
                <c:pt idx="2">
                  <c:v>295.04000000000002</c:v>
                </c:pt>
                <c:pt idx="3">
                  <c:v>328.77</c:v>
                </c:pt>
                <c:pt idx="4">
                  <c:v>322.35000000000002</c:v>
                </c:pt>
              </c:numCache>
            </c:numRef>
          </c:val>
        </c:ser>
        <c:dLbls>
          <c:showLegendKey val="0"/>
          <c:showVal val="0"/>
          <c:showCatName val="0"/>
          <c:showSerName val="0"/>
          <c:showPercent val="0"/>
          <c:showBubbleSize val="0"/>
        </c:dLbls>
        <c:gapWidth val="150"/>
        <c:axId val="103557760"/>
        <c:axId val="1035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3557760"/>
        <c:axId val="103568128"/>
      </c:lineChart>
      <c:dateAx>
        <c:axId val="103557760"/>
        <c:scaling>
          <c:orientation val="minMax"/>
        </c:scaling>
        <c:delete val="1"/>
        <c:axPos val="b"/>
        <c:numFmt formatCode="ge" sourceLinked="1"/>
        <c:majorTickMark val="none"/>
        <c:minorTickMark val="none"/>
        <c:tickLblPos val="none"/>
        <c:crossAx val="103568128"/>
        <c:crosses val="autoZero"/>
        <c:auto val="1"/>
        <c:lblOffset val="100"/>
        <c:baseTimeUnit val="years"/>
      </c:dateAx>
      <c:valAx>
        <c:axId val="1035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牧之原市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47047</v>
      </c>
      <c r="AM8" s="47"/>
      <c r="AN8" s="47"/>
      <c r="AO8" s="47"/>
      <c r="AP8" s="47"/>
      <c r="AQ8" s="47"/>
      <c r="AR8" s="47"/>
      <c r="AS8" s="47"/>
      <c r="AT8" s="43">
        <f>データ!S6</f>
        <v>111.69</v>
      </c>
      <c r="AU8" s="43"/>
      <c r="AV8" s="43"/>
      <c r="AW8" s="43"/>
      <c r="AX8" s="43"/>
      <c r="AY8" s="43"/>
      <c r="AZ8" s="43"/>
      <c r="BA8" s="43"/>
      <c r="BB8" s="43">
        <f>データ!T6</f>
        <v>421.23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0.49</v>
      </c>
      <c r="Q10" s="43"/>
      <c r="R10" s="43"/>
      <c r="S10" s="43"/>
      <c r="T10" s="43"/>
      <c r="U10" s="43"/>
      <c r="V10" s="43"/>
      <c r="W10" s="43">
        <f>データ!P6</f>
        <v>93.67</v>
      </c>
      <c r="X10" s="43"/>
      <c r="Y10" s="43"/>
      <c r="Z10" s="43"/>
      <c r="AA10" s="43"/>
      <c r="AB10" s="43"/>
      <c r="AC10" s="43"/>
      <c r="AD10" s="47">
        <f>データ!Q6</f>
        <v>2100</v>
      </c>
      <c r="AE10" s="47"/>
      <c r="AF10" s="47"/>
      <c r="AG10" s="47"/>
      <c r="AH10" s="47"/>
      <c r="AI10" s="47"/>
      <c r="AJ10" s="47"/>
      <c r="AK10" s="2"/>
      <c r="AL10" s="47">
        <f>データ!U6</f>
        <v>228</v>
      </c>
      <c r="AM10" s="47"/>
      <c r="AN10" s="47"/>
      <c r="AO10" s="47"/>
      <c r="AP10" s="47"/>
      <c r="AQ10" s="47"/>
      <c r="AR10" s="47"/>
      <c r="AS10" s="47"/>
      <c r="AT10" s="43">
        <f>データ!V6</f>
        <v>7.0000000000000007E-2</v>
      </c>
      <c r="AU10" s="43"/>
      <c r="AV10" s="43"/>
      <c r="AW10" s="43"/>
      <c r="AX10" s="43"/>
      <c r="AY10" s="43"/>
      <c r="AZ10" s="43"/>
      <c r="BA10" s="43"/>
      <c r="BB10" s="43">
        <f>データ!W6</f>
        <v>3257.14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222267</v>
      </c>
      <c r="D6" s="31">
        <f t="shared" si="3"/>
        <v>47</v>
      </c>
      <c r="E6" s="31">
        <f t="shared" si="3"/>
        <v>17</v>
      </c>
      <c r="F6" s="31">
        <f t="shared" si="3"/>
        <v>5</v>
      </c>
      <c r="G6" s="31">
        <f t="shared" si="3"/>
        <v>0</v>
      </c>
      <c r="H6" s="31" t="str">
        <f t="shared" si="3"/>
        <v>静岡県　牧之原市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0.49</v>
      </c>
      <c r="P6" s="32">
        <f t="shared" si="3"/>
        <v>93.67</v>
      </c>
      <c r="Q6" s="32">
        <f t="shared" si="3"/>
        <v>2100</v>
      </c>
      <c r="R6" s="32">
        <f t="shared" si="3"/>
        <v>47047</v>
      </c>
      <c r="S6" s="32">
        <f t="shared" si="3"/>
        <v>111.69</v>
      </c>
      <c r="T6" s="32">
        <f t="shared" si="3"/>
        <v>421.23</v>
      </c>
      <c r="U6" s="32">
        <f t="shared" si="3"/>
        <v>228</v>
      </c>
      <c r="V6" s="32">
        <f t="shared" si="3"/>
        <v>7.0000000000000007E-2</v>
      </c>
      <c r="W6" s="32">
        <f t="shared" si="3"/>
        <v>3257.14</v>
      </c>
      <c r="X6" s="33">
        <f>IF(X7="",NA(),X7)</f>
        <v>53.94</v>
      </c>
      <c r="Y6" s="33">
        <f t="shared" ref="Y6:AG6" si="4">IF(Y7="",NA(),Y7)</f>
        <v>53.35</v>
      </c>
      <c r="Z6" s="33">
        <f t="shared" si="4"/>
        <v>51.71</v>
      </c>
      <c r="AA6" s="33">
        <f t="shared" si="4"/>
        <v>49.84</v>
      </c>
      <c r="AB6" s="33">
        <f t="shared" si="4"/>
        <v>48.9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26.86</v>
      </c>
      <c r="BQ6" s="33">
        <f t="shared" ref="BQ6:BY6" si="8">IF(BQ7="",NA(),BQ7)</f>
        <v>37.28</v>
      </c>
      <c r="BR6" s="33">
        <f t="shared" si="8"/>
        <v>37.130000000000003</v>
      </c>
      <c r="BS6" s="33">
        <f t="shared" si="8"/>
        <v>35.950000000000003</v>
      </c>
      <c r="BT6" s="33">
        <f t="shared" si="8"/>
        <v>36.880000000000003</v>
      </c>
      <c r="BU6" s="33">
        <f t="shared" si="8"/>
        <v>51.56</v>
      </c>
      <c r="BV6" s="33">
        <f t="shared" si="8"/>
        <v>51.03</v>
      </c>
      <c r="BW6" s="33">
        <f t="shared" si="8"/>
        <v>50.9</v>
      </c>
      <c r="BX6" s="33">
        <f t="shared" si="8"/>
        <v>50.82</v>
      </c>
      <c r="BY6" s="33">
        <f t="shared" si="8"/>
        <v>52.19</v>
      </c>
      <c r="BZ6" s="32" t="str">
        <f>IF(BZ7="","",IF(BZ7="-","【-】","【"&amp;SUBSTITUTE(TEXT(BZ7,"#,##0.00"),"-","△")&amp;"】"))</f>
        <v>【52.78】</v>
      </c>
      <c r="CA6" s="33">
        <f>IF(CA7="",NA(),CA7)</f>
        <v>427.43</v>
      </c>
      <c r="CB6" s="33">
        <f t="shared" ref="CB6:CJ6" si="9">IF(CB7="",NA(),CB7)</f>
        <v>304.82</v>
      </c>
      <c r="CC6" s="33">
        <f t="shared" si="9"/>
        <v>295.04000000000002</v>
      </c>
      <c r="CD6" s="33">
        <f t="shared" si="9"/>
        <v>328.77</v>
      </c>
      <c r="CE6" s="33">
        <f t="shared" si="9"/>
        <v>322.35000000000002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67.95</v>
      </c>
      <c r="CM6" s="33">
        <f t="shared" ref="CM6:CU6" si="10">IF(CM7="",NA(),CM7)</f>
        <v>66.67</v>
      </c>
      <c r="CN6" s="33">
        <f t="shared" si="10"/>
        <v>66.67</v>
      </c>
      <c r="CO6" s="33">
        <f t="shared" si="10"/>
        <v>62.82</v>
      </c>
      <c r="CP6" s="33">
        <f t="shared" si="10"/>
        <v>62.82</v>
      </c>
      <c r="CQ6" s="33">
        <f t="shared" si="10"/>
        <v>55.2</v>
      </c>
      <c r="CR6" s="33">
        <f t="shared" si="10"/>
        <v>54.74</v>
      </c>
      <c r="CS6" s="33">
        <f t="shared" si="10"/>
        <v>53.78</v>
      </c>
      <c r="CT6" s="33">
        <f t="shared" si="10"/>
        <v>53.24</v>
      </c>
      <c r="CU6" s="33">
        <f t="shared" si="10"/>
        <v>52.31</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2.5</v>
      </c>
      <c r="EF6" s="33">
        <f t="shared" si="14"/>
        <v>0.7</v>
      </c>
      <c r="EG6" s="33">
        <f t="shared" si="14"/>
        <v>0.15</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222267</v>
      </c>
      <c r="D7" s="35">
        <v>47</v>
      </c>
      <c r="E7" s="35">
        <v>17</v>
      </c>
      <c r="F7" s="35">
        <v>5</v>
      </c>
      <c r="G7" s="35">
        <v>0</v>
      </c>
      <c r="H7" s="35" t="s">
        <v>96</v>
      </c>
      <c r="I7" s="35" t="s">
        <v>97</v>
      </c>
      <c r="J7" s="35" t="s">
        <v>98</v>
      </c>
      <c r="K7" s="35" t="s">
        <v>99</v>
      </c>
      <c r="L7" s="35" t="s">
        <v>100</v>
      </c>
      <c r="M7" s="36" t="s">
        <v>101</v>
      </c>
      <c r="N7" s="36" t="s">
        <v>102</v>
      </c>
      <c r="O7" s="36">
        <v>0.49</v>
      </c>
      <c r="P7" s="36">
        <v>93.67</v>
      </c>
      <c r="Q7" s="36">
        <v>2100</v>
      </c>
      <c r="R7" s="36">
        <v>47047</v>
      </c>
      <c r="S7" s="36">
        <v>111.69</v>
      </c>
      <c r="T7" s="36">
        <v>421.23</v>
      </c>
      <c r="U7" s="36">
        <v>228</v>
      </c>
      <c r="V7" s="36">
        <v>7.0000000000000007E-2</v>
      </c>
      <c r="W7" s="36">
        <v>3257.14</v>
      </c>
      <c r="X7" s="36">
        <v>53.94</v>
      </c>
      <c r="Y7" s="36">
        <v>53.35</v>
      </c>
      <c r="Z7" s="36">
        <v>51.71</v>
      </c>
      <c r="AA7" s="36">
        <v>49.84</v>
      </c>
      <c r="AB7" s="36">
        <v>48.9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26.86</v>
      </c>
      <c r="BQ7" s="36">
        <v>37.28</v>
      </c>
      <c r="BR7" s="36">
        <v>37.130000000000003</v>
      </c>
      <c r="BS7" s="36">
        <v>35.950000000000003</v>
      </c>
      <c r="BT7" s="36">
        <v>36.880000000000003</v>
      </c>
      <c r="BU7" s="36">
        <v>51.56</v>
      </c>
      <c r="BV7" s="36">
        <v>51.03</v>
      </c>
      <c r="BW7" s="36">
        <v>50.9</v>
      </c>
      <c r="BX7" s="36">
        <v>50.82</v>
      </c>
      <c r="BY7" s="36">
        <v>52.19</v>
      </c>
      <c r="BZ7" s="36">
        <v>52.78</v>
      </c>
      <c r="CA7" s="36">
        <v>427.43</v>
      </c>
      <c r="CB7" s="36">
        <v>304.82</v>
      </c>
      <c r="CC7" s="36">
        <v>295.04000000000002</v>
      </c>
      <c r="CD7" s="36">
        <v>328.77</v>
      </c>
      <c r="CE7" s="36">
        <v>322.35000000000002</v>
      </c>
      <c r="CF7" s="36">
        <v>283.26</v>
      </c>
      <c r="CG7" s="36">
        <v>289.60000000000002</v>
      </c>
      <c r="CH7" s="36">
        <v>293.27</v>
      </c>
      <c r="CI7" s="36">
        <v>300.52</v>
      </c>
      <c r="CJ7" s="36">
        <v>296.14</v>
      </c>
      <c r="CK7" s="36">
        <v>289.81</v>
      </c>
      <c r="CL7" s="36">
        <v>67.95</v>
      </c>
      <c r="CM7" s="36">
        <v>66.67</v>
      </c>
      <c r="CN7" s="36">
        <v>66.67</v>
      </c>
      <c r="CO7" s="36">
        <v>62.82</v>
      </c>
      <c r="CP7" s="36">
        <v>62.82</v>
      </c>
      <c r="CQ7" s="36">
        <v>55.2</v>
      </c>
      <c r="CR7" s="36">
        <v>54.74</v>
      </c>
      <c r="CS7" s="36">
        <v>53.78</v>
      </c>
      <c r="CT7" s="36">
        <v>53.24</v>
      </c>
      <c r="CU7" s="36">
        <v>52.31</v>
      </c>
      <c r="CV7" s="36">
        <v>52.74</v>
      </c>
      <c r="CW7" s="36">
        <v>100</v>
      </c>
      <c r="CX7" s="36">
        <v>100</v>
      </c>
      <c r="CY7" s="36">
        <v>100</v>
      </c>
      <c r="CZ7" s="36">
        <v>100</v>
      </c>
      <c r="DA7" s="36">
        <v>100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2.5</v>
      </c>
      <c r="EF7" s="36">
        <v>0.7</v>
      </c>
      <c r="EG7" s="36">
        <v>0.15</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2017-02-15T00:08:27Z</cp:lastPrinted>
  <dcterms:created xsi:type="dcterms:W3CDTF">2017-02-08T03:11:58Z</dcterms:created>
  <dcterms:modified xsi:type="dcterms:W3CDTF">2017-02-15T08:26:06Z</dcterms:modified>
</cp:coreProperties>
</file>