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8649" lockStructure="1"/>
  <bookViews>
    <workbookView xWindow="9600" yWindow="-15" windowWidth="9645" windowHeight="11760"/>
  </bookViews>
  <sheets>
    <sheet name="法非適用_下水道事業" sheetId="4" r:id="rId1"/>
    <sheet name="データ" sheetId="5" state="hidden" r:id="rId2"/>
  </sheets>
  <calcPr calcId="144525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T6" i="5"/>
  <c r="S6" i="5"/>
  <c r="AT8" i="4" s="1"/>
  <c r="R6" i="5"/>
  <c r="AL8" i="4" s="1"/>
  <c r="Q6" i="5"/>
  <c r="AD10" i="4" s="1"/>
  <c r="P6" i="5"/>
  <c r="O6" i="5"/>
  <c r="P10" i="4" s="1"/>
  <c r="N6" i="5"/>
  <c r="I10" i="4" s="1"/>
  <c r="M6" i="5"/>
  <c r="B10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BB10" i="4"/>
  <c r="AL10" i="4"/>
  <c r="W10" i="4"/>
  <c r="BB8" i="4"/>
  <c r="W8" i="4"/>
  <c r="P8" i="4"/>
  <c r="B6" i="4"/>
  <c r="D10" i="5" l="1"/>
  <c r="E10" i="5"/>
  <c r="C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<sst xmlns="http://schemas.openxmlformats.org/spreadsheetml/2006/main" count="221" uniqueCount="111">
  <si>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</si>
  <si>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</si>
  <si>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</si>
  <si>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</si>
  <si>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</si>
  <si>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</si>
  <si>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</si>
  <si>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</si>
  <si>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</si>
  <si>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</si>
  <si>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</si>
  <si>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</si>
  <si>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</si>
  <si>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</si>
  <si>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</si>
  <si>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</si>
  <si>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</si>
  <si>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</si>
  <si>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</si>
  <si>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</si>
  <si>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</si>
  <si>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</si>
  <si>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</si>
  <si>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</si>
  <si>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</si>
  <si>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</si>
  <si>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</si>
  <si>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</si>
  <si>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</si>
  <si>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</si>
  <si>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</si>
  <si>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</si>
  <si>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</si>
  <si>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</si>
  <si>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</si>
  <si>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</si>
  <si>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</si>
  <si>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</si>
  <si>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</si>
  <si>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</si>
  <si>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</si>
  <si>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</si>
  <si>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</si>
  <si>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</si>
  <si>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</si>
  <si>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</si>
  <si>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</si>
  <si>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</si>
  <si>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</si>
  <si>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</si>
  <si>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</si>
  <si>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</si>
  <si>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</si>
  <si>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</si>
  <si>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</si>
  <si>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</si>
  <si>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</si>
  <si>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</si>
  <si>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</si>
  <si>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</si>
  <si>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</si>
  <si>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</si>
  <si>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</si>
  <si>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</si>
  <si>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</si>
  <si>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</si>
  <si>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</si>
  <si>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</si>
  <si>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</si>
  <si>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</si>
  <si>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</si>
  <si>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</si>
  <si>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</si>
  <si>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</si>
  <si>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</si>
  <si>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</si>
  <si>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</si>
  <si>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</si>
  <si>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</si>
  <si>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</si>
  <si>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</si>
  <si>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</si>
  <si>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</si>
  <si>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</si>
  <si>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</si>
  <si>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</si>
  <si>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</si>
  <si>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</si>
  <si>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</si>
  <si>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</si>
  <si>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</si>
  <si>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</si>
  <si>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</si>
  <si>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</si>
  <si>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</si>
  <si>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</si>
  <si>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静岡県　下田市</t>
  </si>
  <si>
    <t>法非適用</t>
  </si>
  <si>
    <t>下水道事業</t>
  </si>
  <si>
    <t>漁業集落排水</t>
  </si>
  <si>
    <t>H2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</si>
  <si>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</si>
  <si>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</si>
  <si>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</si>
  <si>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</si>
  <si>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</si>
  <si>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</si>
  <si>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</si>
  <si>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施設の維持管理費は、全て使用料金収入で賄えることが理想だが、現在その30～40%を使用料金収入、残りを一般会計からの繰入金により賄っている。
また、設置当時より使用人口が減少しているため、施設の汚水処理能力が1日当たり451㎥であるのに対し、H27年度の汚水処理量は1日平均70㎥と大幅に下回っている。
</t>
    <rPh sb="30" eb="32">
      <t>ゲンザイ</t>
    </rPh>
    <rPh sb="41" eb="43">
      <t>シヨウ</t>
    </rPh>
    <rPh sb="43" eb="45">
      <t>リョウキン</t>
    </rPh>
    <rPh sb="45" eb="47">
      <t>シュウニュウ</t>
    </rPh>
    <rPh sb="48" eb="49">
      <t>ノコ</t>
    </rPh>
    <rPh sb="64" eb="65">
      <t>マカナ</t>
    </rPh>
    <rPh sb="94" eb="96">
      <t>シセツ</t>
    </rPh>
    <rPh sb="97" eb="99">
      <t>オスイ</t>
    </rPh>
    <rPh sb="99" eb="101">
      <t>ショリ</t>
    </rPh>
    <rPh sb="101" eb="103">
      <t>ノウリョク</t>
    </rPh>
    <rPh sb="105" eb="106">
      <t>ニチ</t>
    </rPh>
    <rPh sb="106" eb="107">
      <t>ア</t>
    </rPh>
    <rPh sb="118" eb="119">
      <t>タイ</t>
    </rPh>
    <rPh sb="124" eb="125">
      <t>ネン</t>
    </rPh>
    <rPh sb="125" eb="126">
      <t>ド</t>
    </rPh>
    <rPh sb="127" eb="129">
      <t>オスイ</t>
    </rPh>
    <rPh sb="129" eb="131">
      <t>ショリ</t>
    </rPh>
    <rPh sb="131" eb="132">
      <t>リョウ</t>
    </rPh>
    <rPh sb="134" eb="135">
      <t>ニチ</t>
    </rPh>
    <rPh sb="135" eb="137">
      <t>ヘイキン</t>
    </rPh>
    <rPh sb="141" eb="143">
      <t>オオハバ</t>
    </rPh>
    <rPh sb="144" eb="146">
      <t>シタマワ</t>
    </rPh>
    <phoneticPr fontId="4"/>
  </si>
  <si>
    <t xml:space="preserve">施設設置から約20年経過しており、現在改修の計画を進めている。
管渠については、耐用年数（50年）を経過しておらず、H26年度の調査において異常ないことが確認されたため、現在改修の予定はない。
</t>
    <rPh sb="61" eb="62">
      <t>ネン</t>
    </rPh>
    <rPh sb="62" eb="63">
      <t>ド</t>
    </rPh>
    <rPh sb="64" eb="66">
      <t>チョウサ</t>
    </rPh>
    <rPh sb="70" eb="72">
      <t>イジョウ</t>
    </rPh>
    <rPh sb="77" eb="79">
      <t>カクニン</t>
    </rPh>
    <rPh sb="85" eb="87">
      <t>ゲンザイ</t>
    </rPh>
    <rPh sb="90" eb="92">
      <t>ヨテイ</t>
    </rPh>
    <phoneticPr fontId="4"/>
  </si>
  <si>
    <t>既に計画地域の全戸が施設へ接続していること、人口減少が見込まれることから、料金の値上げも検討する必要がある。
また、施設運営を効率的に行うため、施設の改修にあたっては、今後の処理水量を予測し、適切な規模により改修を進める予定である。
計画処理能力451㎥/日を250㎥/日にする予定である。</t>
    <rPh sb="59" eb="61">
      <t>シセツ</t>
    </rPh>
    <rPh sb="61" eb="63">
      <t>ウンエイ</t>
    </rPh>
    <rPh sb="64" eb="66">
      <t>コウリツ</t>
    </rPh>
    <rPh sb="66" eb="67">
      <t>テキ</t>
    </rPh>
    <rPh sb="68" eb="69">
      <t>オコナ</t>
    </rPh>
    <rPh sb="73" eb="75">
      <t>シセツ</t>
    </rPh>
    <rPh sb="76" eb="78">
      <t>カイシュウ</t>
    </rPh>
    <rPh sb="85" eb="87">
      <t>コンゴ</t>
    </rPh>
    <rPh sb="88" eb="90">
      <t>ショリ</t>
    </rPh>
    <rPh sb="90" eb="92">
      <t>スイリョウ</t>
    </rPh>
    <rPh sb="93" eb="95">
      <t>ヨソク</t>
    </rPh>
    <rPh sb="97" eb="99">
      <t>テキセツ</t>
    </rPh>
    <rPh sb="100" eb="102">
      <t>キボ</t>
    </rPh>
    <rPh sb="105" eb="107">
      <t>カイシュウ</t>
    </rPh>
    <rPh sb="108" eb="109">
      <t>スス</t>
    </rPh>
    <rPh sb="111" eb="113">
      <t>ヨテイ</t>
    </rPh>
    <rPh sb="118" eb="120">
      <t>ケイカク</t>
    </rPh>
    <rPh sb="120" eb="122">
      <t>ショリ</t>
    </rPh>
    <rPh sb="122" eb="124">
      <t>ノウリョク</t>
    </rPh>
    <rPh sb="129" eb="130">
      <t>ニチ</t>
    </rPh>
    <rPh sb="136" eb="137">
      <t>ニチ</t>
    </rPh>
    <rPh sb="140" eb="142">
      <t>ヨテイ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</si>
</sst>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"/>
          <c:y val="0.1580694566902847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748416"/>
        <c:axId val="46750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</c:formatCode>
                <c:ptCount val="5"/>
                <c:pt idx="0" formatCode="#,##0.00;&quot;△&quot;#,##0.00;&quot;-&quot;">
                  <c:v>0.02</c:v>
                </c:pt>
                <c:pt idx="1">
                  <c:v>0</c:v>
                </c:pt>
                <c:pt idx="2" formatCode="#,##0.00;&quot;△&quot;#,##0.00;&quot;-&quot;">
                  <c:v>0.14000000000000001</c:v>
                </c:pt>
                <c:pt idx="3" formatCode="#,##0.00;&quot;△&quot;#,##0.00;&quot;-&quot;">
                  <c:v>0.05</c:v>
                </c:pt>
                <c:pt idx="4" formatCode="#,##0.00;&quot;△&quot;#,##0.00;&quot;-&quot;">
                  <c:v>0.18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48416"/>
        <c:axId val="46750336"/>
      </c:lineChart>
      <c:dateAx>
        <c:axId val="46748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750336"/>
        <c:crosses val="autoZero"/>
        <c:auto val="1"/>
        <c:lblOffset val="100"/>
        <c:baseTimeUnit val="years"/>
      </c:dateAx>
      <c:valAx>
        <c:axId val="46750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748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66" l="0.70000000000000062" r="0.70000000000000062" t="0.750000000000011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15.74</c:v>
                </c:pt>
                <c:pt idx="1">
                  <c:v>16.41</c:v>
                </c:pt>
                <c:pt idx="2">
                  <c:v>15.74</c:v>
                </c:pt>
                <c:pt idx="3">
                  <c:v>15.08</c:v>
                </c:pt>
                <c:pt idx="4">
                  <c:v>15.52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807872"/>
        <c:axId val="107809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37.130000000000003</c:v>
                </c:pt>
                <c:pt idx="1">
                  <c:v>38.24</c:v>
                </c:pt>
                <c:pt idx="2">
                  <c:v>39.42</c:v>
                </c:pt>
                <c:pt idx="3">
                  <c:v>39.68</c:v>
                </c:pt>
                <c:pt idx="4">
                  <c:v>35.64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807872"/>
        <c:axId val="107809792"/>
      </c:lineChart>
      <c:dateAx>
        <c:axId val="107807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809792"/>
        <c:crosses val="autoZero"/>
        <c:auto val="1"/>
        <c:lblOffset val="100"/>
        <c:baseTimeUnit val="years"/>
      </c:dateAx>
      <c:valAx>
        <c:axId val="107809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807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848448"/>
        <c:axId val="107850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81.8</c:v>
                </c:pt>
                <c:pt idx="1">
                  <c:v>81.84</c:v>
                </c:pt>
                <c:pt idx="2">
                  <c:v>82.97</c:v>
                </c:pt>
                <c:pt idx="3">
                  <c:v>83.95</c:v>
                </c:pt>
                <c:pt idx="4">
                  <c:v>82.92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848448"/>
        <c:axId val="107850368"/>
      </c:lineChart>
      <c:dateAx>
        <c:axId val="107848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850368"/>
        <c:crosses val="autoZero"/>
        <c:auto val="1"/>
        <c:lblOffset val="100"/>
        <c:baseTimeUnit val="years"/>
      </c:dateAx>
      <c:valAx>
        <c:axId val="107850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848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370168884887806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84.82</c:v>
                </c:pt>
                <c:pt idx="1">
                  <c:v>84.9</c:v>
                </c:pt>
                <c:pt idx="2">
                  <c:v>84.46</c:v>
                </c:pt>
                <c:pt idx="3">
                  <c:v>86.69</c:v>
                </c:pt>
                <c:pt idx="4">
                  <c:v>82.85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780800"/>
        <c:axId val="46782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80800"/>
        <c:axId val="46782720"/>
      </c:lineChart>
      <c:dateAx>
        <c:axId val="46780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782720"/>
        <c:crosses val="autoZero"/>
        <c:auto val="1"/>
        <c:lblOffset val="100"/>
        <c:baseTimeUnit val="years"/>
      </c:dateAx>
      <c:valAx>
        <c:axId val="46782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780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03232"/>
        <c:axId val="52705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03232"/>
        <c:axId val="52705152"/>
      </c:lineChart>
      <c:dateAx>
        <c:axId val="52703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2705152"/>
        <c:crosses val="autoZero"/>
        <c:auto val="1"/>
        <c:lblOffset val="100"/>
        <c:baseTimeUnit val="years"/>
      </c:dateAx>
      <c:valAx>
        <c:axId val="52705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703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43552"/>
        <c:axId val="52749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43552"/>
        <c:axId val="52749824"/>
      </c:lineChart>
      <c:dateAx>
        <c:axId val="52743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2749824"/>
        <c:crosses val="autoZero"/>
        <c:auto val="1"/>
        <c:lblOffset val="100"/>
        <c:baseTimeUnit val="years"/>
      </c:dateAx>
      <c:valAx>
        <c:axId val="52749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743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92832"/>
        <c:axId val="105207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192832"/>
        <c:axId val="105207296"/>
      </c:lineChart>
      <c:dateAx>
        <c:axId val="105192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07296"/>
        <c:crosses val="autoZero"/>
        <c:auto val="1"/>
        <c:lblOffset val="100"/>
        <c:baseTimeUnit val="years"/>
      </c:dateAx>
      <c:valAx>
        <c:axId val="105207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192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225216"/>
        <c:axId val="106366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25216"/>
        <c:axId val="106366080"/>
      </c:lineChart>
      <c:dateAx>
        <c:axId val="105225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366080"/>
        <c:crosses val="autoZero"/>
        <c:auto val="1"/>
        <c:lblOffset val="100"/>
        <c:baseTimeUnit val="years"/>
      </c:dateAx>
      <c:valAx>
        <c:axId val="106366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225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861.58</c:v>
                </c:pt>
                <c:pt idx="1">
                  <c:v>782.83</c:v>
                </c:pt>
                <c:pt idx="2">
                  <c:v>1053.3399999999999</c:v>
                </c:pt>
                <c:pt idx="3">
                  <c:v>655.76</c:v>
                </c:pt>
                <c:pt idx="4">
                  <c:v>1904.63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392192"/>
        <c:axId val="106394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866.07</c:v>
                </c:pt>
                <c:pt idx="1">
                  <c:v>827.19</c:v>
                </c:pt>
                <c:pt idx="2">
                  <c:v>817.63</c:v>
                </c:pt>
                <c:pt idx="3">
                  <c:v>830.5</c:v>
                </c:pt>
                <c:pt idx="4">
                  <c:v>1029.24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392192"/>
        <c:axId val="106394368"/>
      </c:lineChart>
      <c:dateAx>
        <c:axId val="106392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394368"/>
        <c:crosses val="autoZero"/>
        <c:auto val="1"/>
        <c:lblOffset val="100"/>
        <c:baseTimeUnit val="years"/>
      </c:dateAx>
      <c:valAx>
        <c:axId val="106394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392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30.38</c:v>
                </c:pt>
                <c:pt idx="1">
                  <c:v>34.68</c:v>
                </c:pt>
                <c:pt idx="2">
                  <c:v>34.51</c:v>
                </c:pt>
                <c:pt idx="3">
                  <c:v>33.6</c:v>
                </c:pt>
                <c:pt idx="4">
                  <c:v>30.72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747584"/>
        <c:axId val="107749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43.46</c:v>
                </c:pt>
                <c:pt idx="1">
                  <c:v>45.01</c:v>
                </c:pt>
                <c:pt idx="2">
                  <c:v>46.31</c:v>
                </c:pt>
                <c:pt idx="3">
                  <c:v>43.66</c:v>
                </c:pt>
                <c:pt idx="4">
                  <c:v>43.13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47584"/>
        <c:axId val="107749760"/>
      </c:lineChart>
      <c:dateAx>
        <c:axId val="107747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749760"/>
        <c:crosses val="autoZero"/>
        <c:auto val="1"/>
        <c:lblOffset val="100"/>
        <c:baseTimeUnit val="years"/>
      </c:dateAx>
      <c:valAx>
        <c:axId val="107749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747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363.96</c:v>
                </c:pt>
                <c:pt idx="1">
                  <c:v>321.14</c:v>
                </c:pt>
                <c:pt idx="2">
                  <c:v>324.93</c:v>
                </c:pt>
                <c:pt idx="3">
                  <c:v>334.64</c:v>
                </c:pt>
                <c:pt idx="4">
                  <c:v>370.13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771392"/>
        <c:axId val="107773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359.48</c:v>
                </c:pt>
                <c:pt idx="1">
                  <c:v>350.91</c:v>
                </c:pt>
                <c:pt idx="2">
                  <c:v>349.08</c:v>
                </c:pt>
                <c:pt idx="3">
                  <c:v>382.09</c:v>
                </c:pt>
                <c:pt idx="4">
                  <c:v>392.03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71392"/>
        <c:axId val="107773312"/>
      </c:lineChart>
      <c:dateAx>
        <c:axId val="107771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773312"/>
        <c:crosses val="autoZero"/>
        <c:auto val="1"/>
        <c:lblOffset val="100"/>
        <c:baseTimeUnit val="years"/>
      </c:dateAx>
      <c:valAx>
        <c:axId val="107773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771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【1,052.66】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【424.58】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静岡県　下田市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漁業集落排水</v>
      </c>
      <c r="Q8" s="70"/>
      <c r="R8" s="70"/>
      <c r="S8" s="70"/>
      <c r="T8" s="70"/>
      <c r="U8" s="70"/>
      <c r="V8" s="70"/>
      <c r="W8" s="70" t="str">
        <f>データ!L6</f>
        <v>H2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23172</v>
      </c>
      <c r="AM8" s="64"/>
      <c r="AN8" s="64"/>
      <c r="AO8" s="64"/>
      <c r="AP8" s="64"/>
      <c r="AQ8" s="64"/>
      <c r="AR8" s="64"/>
      <c r="AS8" s="64"/>
      <c r="AT8" s="63">
        <f>データ!S6</f>
        <v>104.38</v>
      </c>
      <c r="AU8" s="63"/>
      <c r="AV8" s="63"/>
      <c r="AW8" s="63"/>
      <c r="AX8" s="63"/>
      <c r="AY8" s="63"/>
      <c r="AZ8" s="63"/>
      <c r="BA8" s="63"/>
      <c r="BB8" s="63">
        <f>データ!T6</f>
        <v>222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0.8</v>
      </c>
      <c r="Q10" s="63"/>
      <c r="R10" s="63"/>
      <c r="S10" s="63"/>
      <c r="T10" s="63"/>
      <c r="U10" s="63"/>
      <c r="V10" s="63"/>
      <c r="W10" s="63">
        <f>データ!P6</f>
        <v>99.2</v>
      </c>
      <c r="X10" s="63"/>
      <c r="Y10" s="63"/>
      <c r="Z10" s="63"/>
      <c r="AA10" s="63"/>
      <c r="AB10" s="63"/>
      <c r="AC10" s="63"/>
      <c r="AD10" s="64">
        <f>データ!Q6</f>
        <v>2052</v>
      </c>
      <c r="AE10" s="64"/>
      <c r="AF10" s="64"/>
      <c r="AG10" s="64"/>
      <c r="AH10" s="64"/>
      <c r="AI10" s="64"/>
      <c r="AJ10" s="64"/>
      <c r="AK10" s="2"/>
      <c r="AL10" s="64">
        <f>データ!U6</f>
        <v>183</v>
      </c>
      <c r="AM10" s="64"/>
      <c r="AN10" s="64"/>
      <c r="AO10" s="64"/>
      <c r="AP10" s="64"/>
      <c r="AQ10" s="64"/>
      <c r="AR10" s="64"/>
      <c r="AS10" s="64"/>
      <c r="AT10" s="63">
        <f>データ!V6</f>
        <v>0.08</v>
      </c>
      <c r="AU10" s="63"/>
      <c r="AV10" s="63"/>
      <c r="AW10" s="63"/>
      <c r="AX10" s="63"/>
      <c r="AY10" s="63"/>
      <c r="AZ10" s="63"/>
      <c r="BA10" s="63"/>
      <c r="BB10" s="63">
        <f>データ!W6</f>
        <v>2287.5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222194</v>
      </c>
      <c r="D6" s="31">
        <f t="shared" si="3"/>
        <v>47</v>
      </c>
      <c r="E6" s="31">
        <f t="shared" si="3"/>
        <v>17</v>
      </c>
      <c r="F6" s="31">
        <f t="shared" si="3"/>
        <v>6</v>
      </c>
      <c r="G6" s="31">
        <f t="shared" si="3"/>
        <v>0</v>
      </c>
      <c r="H6" s="31" t="str">
        <f t="shared" si="3"/>
        <v>静岡県　下田市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漁業集落排水</v>
      </c>
      <c r="L6" s="31" t="str">
        <f t="shared" si="3"/>
        <v>H2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0.8</v>
      </c>
      <c r="P6" s="32">
        <f t="shared" si="3"/>
        <v>99.2</v>
      </c>
      <c r="Q6" s="32">
        <f t="shared" si="3"/>
        <v>2052</v>
      </c>
      <c r="R6" s="32">
        <f t="shared" si="3"/>
        <v>23172</v>
      </c>
      <c r="S6" s="32">
        <f t="shared" si="3"/>
        <v>104.38</v>
      </c>
      <c r="T6" s="32">
        <f t="shared" si="3"/>
        <v>222</v>
      </c>
      <c r="U6" s="32">
        <f t="shared" si="3"/>
        <v>183</v>
      </c>
      <c r="V6" s="32">
        <f t="shared" si="3"/>
        <v>0.08</v>
      </c>
      <c r="W6" s="32">
        <f t="shared" si="3"/>
        <v>2287.5</v>
      </c>
      <c r="X6" s="33">
        <f>IF(X7="",NA(),X7)</f>
        <v>84.82</v>
      </c>
      <c r="Y6" s="33">
        <f t="shared" ref="Y6:AG6" si="4">IF(Y7="",NA(),Y7)</f>
        <v>84.9</v>
      </c>
      <c r="Z6" s="33">
        <f t="shared" si="4"/>
        <v>84.46</v>
      </c>
      <c r="AA6" s="33">
        <f t="shared" si="4"/>
        <v>86.69</v>
      </c>
      <c r="AB6" s="33">
        <f t="shared" si="4"/>
        <v>82.85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861.58</v>
      </c>
      <c r="BF6" s="33">
        <f t="shared" ref="BF6:BN6" si="7">IF(BF7="",NA(),BF7)</f>
        <v>782.83</v>
      </c>
      <c r="BG6" s="33">
        <f t="shared" si="7"/>
        <v>1053.3399999999999</v>
      </c>
      <c r="BH6" s="33">
        <f t="shared" si="7"/>
        <v>655.76</v>
      </c>
      <c r="BI6" s="33">
        <f t="shared" si="7"/>
        <v>1904.63</v>
      </c>
      <c r="BJ6" s="33">
        <f t="shared" si="7"/>
        <v>866.07</v>
      </c>
      <c r="BK6" s="33">
        <f t="shared" si="7"/>
        <v>827.19</v>
      </c>
      <c r="BL6" s="33">
        <f t="shared" si="7"/>
        <v>817.63</v>
      </c>
      <c r="BM6" s="33">
        <f t="shared" si="7"/>
        <v>830.5</v>
      </c>
      <c r="BN6" s="33">
        <f t="shared" si="7"/>
        <v>1029.24</v>
      </c>
      <c r="BO6" s="32" t="str">
        <f>IF(BO7="","",IF(BO7="-","【-】","【"&amp;SUBSTITUTE(TEXT(BO7,"#,##0.00"),"-","△")&amp;"】"))</f>
        <v>【1,052.66】</v>
      </c>
      <c r="BP6" s="33">
        <f>IF(BP7="",NA(),BP7)</f>
        <v>30.38</v>
      </c>
      <c r="BQ6" s="33">
        <f t="shared" ref="BQ6:BY6" si="8">IF(BQ7="",NA(),BQ7)</f>
        <v>34.68</v>
      </c>
      <c r="BR6" s="33">
        <f t="shared" si="8"/>
        <v>34.51</v>
      </c>
      <c r="BS6" s="33">
        <f t="shared" si="8"/>
        <v>33.6</v>
      </c>
      <c r="BT6" s="33">
        <f t="shared" si="8"/>
        <v>30.72</v>
      </c>
      <c r="BU6" s="33">
        <f t="shared" si="8"/>
        <v>43.46</v>
      </c>
      <c r="BV6" s="33">
        <f t="shared" si="8"/>
        <v>45.01</v>
      </c>
      <c r="BW6" s="33">
        <f t="shared" si="8"/>
        <v>46.31</v>
      </c>
      <c r="BX6" s="33">
        <f t="shared" si="8"/>
        <v>43.66</v>
      </c>
      <c r="BY6" s="33">
        <f t="shared" si="8"/>
        <v>43.13</v>
      </c>
      <c r="BZ6" s="32" t="str">
        <f>IF(BZ7="","",IF(BZ7="-","【-】","【"&amp;SUBSTITUTE(TEXT(BZ7,"#,##0.00"),"-","△")&amp;"】"))</f>
        <v>【40.22】</v>
      </c>
      <c r="CA6" s="33">
        <f>IF(CA7="",NA(),CA7)</f>
        <v>363.96</v>
      </c>
      <c r="CB6" s="33">
        <f t="shared" ref="CB6:CJ6" si="9">IF(CB7="",NA(),CB7)</f>
        <v>321.14</v>
      </c>
      <c r="CC6" s="33">
        <f t="shared" si="9"/>
        <v>324.93</v>
      </c>
      <c r="CD6" s="33">
        <f t="shared" si="9"/>
        <v>334.64</v>
      </c>
      <c r="CE6" s="33">
        <f t="shared" si="9"/>
        <v>370.13</v>
      </c>
      <c r="CF6" s="33">
        <f t="shared" si="9"/>
        <v>359.48</v>
      </c>
      <c r="CG6" s="33">
        <f t="shared" si="9"/>
        <v>350.91</v>
      </c>
      <c r="CH6" s="33">
        <f t="shared" si="9"/>
        <v>349.08</v>
      </c>
      <c r="CI6" s="33">
        <f t="shared" si="9"/>
        <v>382.09</v>
      </c>
      <c r="CJ6" s="33">
        <f t="shared" si="9"/>
        <v>392.03</v>
      </c>
      <c r="CK6" s="32" t="str">
        <f>IF(CK7="","",IF(CK7="-","【-】","【"&amp;SUBSTITUTE(TEXT(CK7,"#,##0.00"),"-","△")&amp;"】"))</f>
        <v>【424.58】</v>
      </c>
      <c r="CL6" s="33">
        <f>IF(CL7="",NA(),CL7)</f>
        <v>15.74</v>
      </c>
      <c r="CM6" s="33">
        <f t="shared" ref="CM6:CU6" si="10">IF(CM7="",NA(),CM7)</f>
        <v>16.41</v>
      </c>
      <c r="CN6" s="33">
        <f t="shared" si="10"/>
        <v>15.74</v>
      </c>
      <c r="CO6" s="33">
        <f t="shared" si="10"/>
        <v>15.08</v>
      </c>
      <c r="CP6" s="33">
        <f t="shared" si="10"/>
        <v>15.52</v>
      </c>
      <c r="CQ6" s="33">
        <f t="shared" si="10"/>
        <v>37.130000000000003</v>
      </c>
      <c r="CR6" s="33">
        <f t="shared" si="10"/>
        <v>38.24</v>
      </c>
      <c r="CS6" s="33">
        <f t="shared" si="10"/>
        <v>39.42</v>
      </c>
      <c r="CT6" s="33">
        <f t="shared" si="10"/>
        <v>39.68</v>
      </c>
      <c r="CU6" s="33">
        <f t="shared" si="10"/>
        <v>35.64</v>
      </c>
      <c r="CV6" s="32" t="str">
        <f>IF(CV7="","",IF(CV7="-","【-】","【"&amp;SUBSTITUTE(TEXT(CV7,"#,##0.00"),"-","△")&amp;"】"))</f>
        <v>【33.90】</v>
      </c>
      <c r="CW6" s="33">
        <f>IF(CW7="",NA(),CW7)</f>
        <v>100</v>
      </c>
      <c r="CX6" s="33">
        <f t="shared" ref="CX6:DF6" si="11">IF(CX7="",NA(),CX7)</f>
        <v>100</v>
      </c>
      <c r="CY6" s="33">
        <f t="shared" si="11"/>
        <v>100</v>
      </c>
      <c r="CZ6" s="33">
        <f t="shared" si="11"/>
        <v>100</v>
      </c>
      <c r="DA6" s="33">
        <f t="shared" si="11"/>
        <v>100</v>
      </c>
      <c r="DB6" s="33">
        <f t="shared" si="11"/>
        <v>81.8</v>
      </c>
      <c r="DC6" s="33">
        <f t="shared" si="11"/>
        <v>81.84</v>
      </c>
      <c r="DD6" s="33">
        <f t="shared" si="11"/>
        <v>82.97</v>
      </c>
      <c r="DE6" s="33">
        <f t="shared" si="11"/>
        <v>83.95</v>
      </c>
      <c r="DF6" s="33">
        <f t="shared" si="11"/>
        <v>82.92</v>
      </c>
      <c r="DG6" s="32" t="str">
        <f>IF(DG7="","",IF(DG7="-","【-】","【"&amp;SUBSTITUTE(TEXT(DG7,"#,##0.00"),"-","△")&amp;"】"))</f>
        <v>【77.87】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0.02</v>
      </c>
      <c r="EJ6" s="32">
        <f t="shared" si="14"/>
        <v>0</v>
      </c>
      <c r="EK6" s="33">
        <f t="shared" si="14"/>
        <v>0.14000000000000001</v>
      </c>
      <c r="EL6" s="33">
        <f t="shared" si="14"/>
        <v>0.05</v>
      </c>
      <c r="EM6" s="33">
        <f t="shared" si="14"/>
        <v>0.18</v>
      </c>
      <c r="EN6" s="32" t="str">
        <f>IF(EN7="","",IF(EN7="-","【-】","【"&amp;SUBSTITUTE(TEXT(EN7,"#,##0.00"),"-","△")&amp;"】"))</f>
        <v>【0.13】</v>
      </c>
    </row>
    <row r="7" spans="1:144" s="34" customFormat="1">
      <c r="A7" s="26"/>
      <c r="B7" s="35">
        <v>2015</v>
      </c>
      <c r="C7" s="35">
        <v>222194</v>
      </c>
      <c r="D7" s="35">
        <v>47</v>
      </c>
      <c r="E7" s="35">
        <v>17</v>
      </c>
      <c r="F7" s="35">
        <v>6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0.8</v>
      </c>
      <c r="P7" s="36">
        <v>99.2</v>
      </c>
      <c r="Q7" s="36">
        <v>2052</v>
      </c>
      <c r="R7" s="36">
        <v>23172</v>
      </c>
      <c r="S7" s="36">
        <v>104.38</v>
      </c>
      <c r="T7" s="36">
        <v>222</v>
      </c>
      <c r="U7" s="36">
        <v>183</v>
      </c>
      <c r="V7" s="36">
        <v>0.08</v>
      </c>
      <c r="W7" s="36">
        <v>2287.5</v>
      </c>
      <c r="X7" s="36">
        <v>84.82</v>
      </c>
      <c r="Y7" s="36">
        <v>84.9</v>
      </c>
      <c r="Z7" s="36">
        <v>84.46</v>
      </c>
      <c r="AA7" s="36">
        <v>86.69</v>
      </c>
      <c r="AB7" s="36">
        <v>82.85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861.58</v>
      </c>
      <c r="BF7" s="36">
        <v>782.83</v>
      </c>
      <c r="BG7" s="36">
        <v>1053.3399999999999</v>
      </c>
      <c r="BH7" s="36">
        <v>655.76</v>
      </c>
      <c r="BI7" s="36">
        <v>1904.63</v>
      </c>
      <c r="BJ7" s="36">
        <v>866.07</v>
      </c>
      <c r="BK7" s="36">
        <v>827.19</v>
      </c>
      <c r="BL7" s="36">
        <v>817.63</v>
      </c>
      <c r="BM7" s="36">
        <v>830.5</v>
      </c>
      <c r="BN7" s="36">
        <v>1029.24</v>
      </c>
      <c r="BO7" s="36">
        <v>1052.6600000000001</v>
      </c>
      <c r="BP7" s="36">
        <v>30.38</v>
      </c>
      <c r="BQ7" s="36">
        <v>34.68</v>
      </c>
      <c r="BR7" s="36">
        <v>34.51</v>
      </c>
      <c r="BS7" s="36">
        <v>33.6</v>
      </c>
      <c r="BT7" s="36">
        <v>30.72</v>
      </c>
      <c r="BU7" s="36">
        <v>43.46</v>
      </c>
      <c r="BV7" s="36">
        <v>45.01</v>
      </c>
      <c r="BW7" s="36">
        <v>46.31</v>
      </c>
      <c r="BX7" s="36">
        <v>43.66</v>
      </c>
      <c r="BY7" s="36">
        <v>43.13</v>
      </c>
      <c r="BZ7" s="36">
        <v>40.22</v>
      </c>
      <c r="CA7" s="36">
        <v>363.96</v>
      </c>
      <c r="CB7" s="36">
        <v>321.14</v>
      </c>
      <c r="CC7" s="36">
        <v>324.93</v>
      </c>
      <c r="CD7" s="36">
        <v>334.64</v>
      </c>
      <c r="CE7" s="36">
        <v>370.13</v>
      </c>
      <c r="CF7" s="36">
        <v>359.48</v>
      </c>
      <c r="CG7" s="36">
        <v>350.91</v>
      </c>
      <c r="CH7" s="36">
        <v>349.08</v>
      </c>
      <c r="CI7" s="36">
        <v>382.09</v>
      </c>
      <c r="CJ7" s="36">
        <v>392.03</v>
      </c>
      <c r="CK7" s="36">
        <v>424.58</v>
      </c>
      <c r="CL7" s="36">
        <v>15.74</v>
      </c>
      <c r="CM7" s="36">
        <v>16.41</v>
      </c>
      <c r="CN7" s="36">
        <v>15.74</v>
      </c>
      <c r="CO7" s="36">
        <v>15.08</v>
      </c>
      <c r="CP7" s="36">
        <v>15.52</v>
      </c>
      <c r="CQ7" s="36">
        <v>37.130000000000003</v>
      </c>
      <c r="CR7" s="36">
        <v>38.24</v>
      </c>
      <c r="CS7" s="36">
        <v>39.42</v>
      </c>
      <c r="CT7" s="36">
        <v>39.68</v>
      </c>
      <c r="CU7" s="36">
        <v>35.64</v>
      </c>
      <c r="CV7" s="36">
        <v>33.9</v>
      </c>
      <c r="CW7" s="36">
        <v>100</v>
      </c>
      <c r="CX7" s="36">
        <v>100</v>
      </c>
      <c r="CY7" s="36">
        <v>100</v>
      </c>
      <c r="CZ7" s="36">
        <v>100</v>
      </c>
      <c r="DA7" s="36">
        <v>100</v>
      </c>
      <c r="DB7" s="36">
        <v>81.8</v>
      </c>
      <c r="DC7" s="36">
        <v>81.84</v>
      </c>
      <c r="DD7" s="36">
        <v>82.97</v>
      </c>
      <c r="DE7" s="36">
        <v>83.95</v>
      </c>
      <c r="DF7" s="36">
        <v>82.92</v>
      </c>
      <c r="DG7" s="36">
        <v>77.87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0.02</v>
      </c>
      <c r="EJ7" s="36">
        <v>0</v>
      </c>
      <c r="EK7" s="36">
        <v>0.14000000000000001</v>
      </c>
      <c r="EL7" s="36">
        <v>0.05</v>
      </c>
      <c r="EM7" s="36">
        <v>0.18</v>
      </c>
      <c r="EN7" s="36">
        <v>0.13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高橋　浩一</cp:lastModifiedBy>
  <cp:lastPrinted>2017-02-24T02:07:24Z</cp:lastPrinted>
  <dcterms:created xsi:type="dcterms:W3CDTF">2017-02-08T03:18:07Z</dcterms:created>
  <dcterms:modified xsi:type="dcterms:W3CDTF">2017-02-24T02:07:28Z</dcterms:modified>
</cp:coreProperties>
</file>