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<sst xmlns="http://schemas.openxmlformats.org/spreadsheetml/2006/main" count="218" uniqueCount="108">
  <si>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</si>
  <si>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</si>
  <si>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</si>
  <si>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</si>
  <si>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</si>
  <si>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</si>
  <si>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</si>
  <si>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</si>
  <si>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</si>
  <si>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</si>
  <si>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</si>
  <si>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</si>
  <si>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</si>
  <si>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</si>
  <si>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</si>
  <si>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</si>
  <si>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</si>
  <si>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</si>
  <si>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</si>
  <si>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</si>
  <si>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</si>
  <si>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</si>
  <si>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</si>
  <si>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</si>
  <si>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</si>
  <si>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</si>
  <si>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</si>
  <si>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</si>
  <si>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</si>
  <si>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</si>
  <si>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</si>
  <si>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</si>
  <si>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</si>
  <si>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</si>
  <si>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</si>
  <si>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</si>
  <si>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</si>
  <si>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</si>
  <si>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</si>
  <si>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</si>
  <si>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</si>
  <si>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</si>
  <si>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</si>
  <si>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</si>
  <si>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</si>
  <si>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</si>
  <si>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</si>
  <si>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</si>
  <si>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</si>
  <si>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</si>
  <si>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</si>
  <si>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</si>
  <si>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</si>
  <si>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</si>
  <si>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</si>
  <si>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</si>
  <si>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</si>
  <si>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</si>
  <si>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</si>
  <si>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</si>
  <si>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</si>
  <si>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</si>
  <si>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</si>
  <si>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</si>
  <si>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</si>
  <si>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</si>
  <si>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</si>
  <si>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</si>
  <si>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</si>
  <si>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</si>
  <si>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</si>
  <si>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</si>
  <si>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</si>
  <si>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</si>
  <si>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</si>
  <si>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</si>
  <si>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</si>
  <si>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</si>
  <si>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</si>
  <si>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</si>
  <si>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</si>
  <si>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</si>
  <si>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</si>
  <si>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</si>
  <si>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</si>
  <si>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</si>
  <si>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</si>
  <si>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</si>
  <si>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</si>
  <si>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</si>
  <si>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</si>
  <si>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</si>
  <si>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</si>
  <si>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藤枝市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</si>
  <si>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</si>
  <si>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</si>
  <si>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</si>
  <si>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</si>
  <si>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</si>
  <si>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</si>
  <si>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</si>
  <si>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</si>
  <si>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</si>
  <si>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</si>
  <si>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</si>
  <si>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的に類似団体平均値よりも良い数値になっていますが、料金回収率は50％未満のため給水収益以外の収入への依存が大きく、さらに下降傾向にあります。また、給水原価は過去５年間で年々上昇しています。そのため経営は厳しく、維持管理のみを実施し、老朽化に対する管路更新等が実施できない状況となっています。今後の施設の老朽化対策として更新計画を検討するとともに、維持管理費の削減など経営改善に向けた取組が必要であると考えられます。</t>
    <rPh sb="0" eb="2">
      <t>ゼンタイ</t>
    </rPh>
    <rPh sb="2" eb="3">
      <t>テキ</t>
    </rPh>
    <rPh sb="4" eb="6">
      <t>ルイジ</t>
    </rPh>
    <rPh sb="6" eb="8">
      <t>ダンタイ</t>
    </rPh>
    <rPh sb="8" eb="10">
      <t>ヘイキン</t>
    </rPh>
    <rPh sb="10" eb="11">
      <t>チ</t>
    </rPh>
    <rPh sb="14" eb="15">
      <t>ヨ</t>
    </rPh>
    <rPh sb="16" eb="18">
      <t>スウチ</t>
    </rPh>
    <rPh sb="41" eb="43">
      <t>キュウスイ</t>
    </rPh>
    <rPh sb="43" eb="45">
      <t>シュウエキ</t>
    </rPh>
    <rPh sb="45" eb="47">
      <t>イガイ</t>
    </rPh>
    <rPh sb="48" eb="50">
      <t>シュウニュウ</t>
    </rPh>
    <rPh sb="52" eb="54">
      <t>イゾン</t>
    </rPh>
    <rPh sb="55" eb="56">
      <t>オオ</t>
    </rPh>
    <rPh sb="62" eb="64">
      <t>カコウ</t>
    </rPh>
    <rPh sb="64" eb="66">
      <t>ケイコウ</t>
    </rPh>
    <rPh sb="100" eb="102">
      <t>ケイエイ</t>
    </rPh>
    <rPh sb="103" eb="104">
      <t>キビ</t>
    </rPh>
    <rPh sb="118" eb="121">
      <t>ロウキュウカ</t>
    </rPh>
    <rPh sb="122" eb="123">
      <t>タイ</t>
    </rPh>
    <rPh sb="125" eb="127">
      <t>カンロ</t>
    </rPh>
    <rPh sb="127" eb="129">
      <t>コウシン</t>
    </rPh>
    <rPh sb="129" eb="130">
      <t>トウ</t>
    </rPh>
    <rPh sb="131" eb="133">
      <t>ジッシ</t>
    </rPh>
    <rPh sb="137" eb="139">
      <t>ジョウキョウ</t>
    </rPh>
    <rPh sb="147" eb="149">
      <t>コンゴ</t>
    </rPh>
    <rPh sb="161" eb="163">
      <t>コウシン</t>
    </rPh>
    <rPh sb="163" eb="165">
      <t>ケイカク</t>
    </rPh>
    <rPh sb="166" eb="168">
      <t>ケントウ</t>
    </rPh>
    <rPh sb="185" eb="187">
      <t>ケイエイ</t>
    </rPh>
    <rPh sb="187" eb="189">
      <t>カイゼン</t>
    </rPh>
    <rPh sb="190" eb="191">
      <t>ム</t>
    </rPh>
    <rPh sb="193" eb="195">
      <t>トリクミ</t>
    </rPh>
    <rPh sb="196" eb="198">
      <t>ヒツヨウ</t>
    </rPh>
    <rPh sb="202" eb="203">
      <t>カンガ</t>
    </rPh>
    <phoneticPr fontId="4"/>
  </si>
  <si>
    <t>①収益的収支比率は、類似団体平均値よりも高い率となっているものの、100％未満となっています。過去５年間はほぼ横ばいであるが、100％に近づけるための経営改善に向けた取組が必要であると考えられます。
④企業債残高対給水収益比率は、類似団体平均値よりも低く、新たな借り入れが無いために企業債残高は年々下がっています。
⑤料金回収率は、類似団体平均値よりも高い率となっていますが、年々下降傾向にあり、約５割が給水収益以外の収入で賄われている状況です。
⑥給水原価は、類似団体平均値の２分の１以下と低いですが、費用が最低限の維持管理のみであり、企業債残高が低いことによるものと考えられます。
⑦施設利用率は、類似団体平均値よりも高い率を保っていますが、今後給水人口の減少とともに施設規模の見直しも必要であると考えられます。
⑧有収率は、類似団体平均値よりも高い率となっていますが、過去５年間を比較すると、平成26年度、平成27年度と、率が下降しています。これは主に漏水によるものと考えられます。</t>
    <rPh sb="1" eb="3">
      <t>シュウエキ</t>
    </rPh>
    <rPh sb="3" eb="4">
      <t>テキ</t>
    </rPh>
    <rPh sb="4" eb="6">
      <t>シュウシ</t>
    </rPh>
    <rPh sb="6" eb="8">
      <t>ヒリツ</t>
    </rPh>
    <rPh sb="10" eb="12">
      <t>ルイジ</t>
    </rPh>
    <rPh sb="12" eb="14">
      <t>ダンタイ</t>
    </rPh>
    <rPh sb="14" eb="17">
      <t>ヘイキンチ</t>
    </rPh>
    <rPh sb="20" eb="21">
      <t>タカ</t>
    </rPh>
    <rPh sb="22" eb="23">
      <t>リツ</t>
    </rPh>
    <rPh sb="37" eb="39">
      <t>ミマン</t>
    </rPh>
    <rPh sb="47" eb="49">
      <t>カコ</t>
    </rPh>
    <rPh sb="50" eb="52">
      <t>ネンカン</t>
    </rPh>
    <rPh sb="55" eb="56">
      <t>ヨコ</t>
    </rPh>
    <rPh sb="68" eb="69">
      <t>チカ</t>
    </rPh>
    <rPh sb="75" eb="77">
      <t>ケイエイ</t>
    </rPh>
    <rPh sb="77" eb="79">
      <t>カイゼン</t>
    </rPh>
    <rPh sb="80" eb="81">
      <t>ム</t>
    </rPh>
    <rPh sb="83" eb="85">
      <t>トリクミ</t>
    </rPh>
    <rPh sb="86" eb="88">
      <t>ヒツヨウ</t>
    </rPh>
    <rPh sb="92" eb="93">
      <t>カンガ</t>
    </rPh>
    <rPh sb="101" eb="103">
      <t>キギョウ</t>
    </rPh>
    <rPh sb="103" eb="104">
      <t>サイ</t>
    </rPh>
    <rPh sb="104" eb="106">
      <t>ザンダカ</t>
    </rPh>
    <rPh sb="106" eb="107">
      <t>タイ</t>
    </rPh>
    <rPh sb="107" eb="109">
      <t>キュウスイ</t>
    </rPh>
    <rPh sb="109" eb="111">
      <t>シュウエキ</t>
    </rPh>
    <rPh sb="111" eb="113">
      <t>ヒリツ</t>
    </rPh>
    <rPh sb="141" eb="143">
      <t>キギョウ</t>
    </rPh>
    <rPh sb="143" eb="144">
      <t>サイ</t>
    </rPh>
    <rPh sb="144" eb="146">
      <t>ザンダカ</t>
    </rPh>
    <rPh sb="147" eb="149">
      <t>ネンネン</t>
    </rPh>
    <rPh sb="149" eb="150">
      <t>サ</t>
    </rPh>
    <rPh sb="159" eb="160">
      <t>リョウ</t>
    </rPh>
    <rPh sb="160" eb="161">
      <t>キン</t>
    </rPh>
    <rPh sb="161" eb="163">
      <t>カイシュウ</t>
    </rPh>
    <rPh sb="163" eb="164">
      <t>リツ</t>
    </rPh>
    <rPh sb="166" eb="168">
      <t>ルイジ</t>
    </rPh>
    <rPh sb="168" eb="170">
      <t>ダンタイ</t>
    </rPh>
    <rPh sb="170" eb="172">
      <t>ヘイキン</t>
    </rPh>
    <rPh sb="172" eb="173">
      <t>チ</t>
    </rPh>
    <rPh sb="176" eb="177">
      <t>タカ</t>
    </rPh>
    <rPh sb="178" eb="179">
      <t>リツ</t>
    </rPh>
    <rPh sb="188" eb="190">
      <t>ネンネン</t>
    </rPh>
    <rPh sb="190" eb="192">
      <t>カコウ</t>
    </rPh>
    <rPh sb="192" eb="194">
      <t>ケイコウ</t>
    </rPh>
    <rPh sb="198" eb="199">
      <t>ヤク</t>
    </rPh>
    <rPh sb="200" eb="201">
      <t>ワリ</t>
    </rPh>
    <rPh sb="202" eb="204">
      <t>キュウスイ</t>
    </rPh>
    <rPh sb="204" eb="206">
      <t>シュウエキ</t>
    </rPh>
    <rPh sb="206" eb="208">
      <t>イガイ</t>
    </rPh>
    <rPh sb="209" eb="211">
      <t>シュウニュウ</t>
    </rPh>
    <rPh sb="212" eb="213">
      <t>マカナ</t>
    </rPh>
    <rPh sb="218" eb="220">
      <t>ジョウキョウ</t>
    </rPh>
    <rPh sb="225" eb="227">
      <t>キュウスイ</t>
    </rPh>
    <rPh sb="227" eb="229">
      <t>ゲンカ</t>
    </rPh>
    <rPh sb="231" eb="233">
      <t>ルイジ</t>
    </rPh>
    <rPh sb="233" eb="235">
      <t>ダンタイ</t>
    </rPh>
    <rPh sb="235" eb="238">
      <t>ヘイキンチ</t>
    </rPh>
    <rPh sb="240" eb="241">
      <t>ブン</t>
    </rPh>
    <rPh sb="243" eb="245">
      <t>イカ</t>
    </rPh>
    <rPh sb="246" eb="247">
      <t>ヒク</t>
    </rPh>
    <rPh sb="252" eb="254">
      <t>ヒヨウ</t>
    </rPh>
    <rPh sb="255" eb="258">
      <t>サイテイゲン</t>
    </rPh>
    <rPh sb="259" eb="261">
      <t>イジ</t>
    </rPh>
    <rPh sb="261" eb="263">
      <t>カンリ</t>
    </rPh>
    <rPh sb="269" eb="271">
      <t>キギョウ</t>
    </rPh>
    <rPh sb="271" eb="272">
      <t>サイ</t>
    </rPh>
    <rPh sb="272" eb="274">
      <t>ザンダカ</t>
    </rPh>
    <rPh sb="275" eb="276">
      <t>ヒク</t>
    </rPh>
    <rPh sb="285" eb="286">
      <t>カンガ</t>
    </rPh>
    <rPh sb="294" eb="296">
      <t>シセツ</t>
    </rPh>
    <rPh sb="296" eb="299">
      <t>リヨウリツ</t>
    </rPh>
    <rPh sb="301" eb="303">
      <t>ルイジ</t>
    </rPh>
    <rPh sb="303" eb="305">
      <t>ダンタイ</t>
    </rPh>
    <rPh sb="305" eb="307">
      <t>ヘイキン</t>
    </rPh>
    <rPh sb="307" eb="308">
      <t>チ</t>
    </rPh>
    <rPh sb="311" eb="312">
      <t>タカ</t>
    </rPh>
    <rPh sb="315" eb="316">
      <t>タモ</t>
    </rPh>
    <rPh sb="323" eb="325">
      <t>コンゴ</t>
    </rPh>
    <rPh sb="325" eb="327">
      <t>キュウスイ</t>
    </rPh>
    <rPh sb="327" eb="329">
      <t>ジンコウ</t>
    </rPh>
    <rPh sb="330" eb="332">
      <t>ゲンショウ</t>
    </rPh>
    <rPh sb="336" eb="338">
      <t>シセツ</t>
    </rPh>
    <rPh sb="338" eb="340">
      <t>キボ</t>
    </rPh>
    <rPh sb="341" eb="343">
      <t>ミナオ</t>
    </rPh>
    <rPh sb="345" eb="347">
      <t>ヒツヨウ</t>
    </rPh>
    <rPh sb="351" eb="352">
      <t>カンガ</t>
    </rPh>
    <rPh sb="360" eb="361">
      <t>ユウ</t>
    </rPh>
    <rPh sb="361" eb="362">
      <t>シュウ</t>
    </rPh>
    <rPh sb="362" eb="363">
      <t>リツ</t>
    </rPh>
    <rPh sb="365" eb="367">
      <t>ルイジ</t>
    </rPh>
    <rPh sb="367" eb="369">
      <t>ダンタイ</t>
    </rPh>
    <rPh sb="369" eb="371">
      <t>ヘイキン</t>
    </rPh>
    <rPh sb="371" eb="372">
      <t>チ</t>
    </rPh>
    <rPh sb="375" eb="376">
      <t>タカ</t>
    </rPh>
    <rPh sb="377" eb="378">
      <t>リツ</t>
    </rPh>
    <rPh sb="387" eb="389">
      <t>カコ</t>
    </rPh>
    <rPh sb="390" eb="392">
      <t>ネンカン</t>
    </rPh>
    <rPh sb="393" eb="395">
      <t>ヒカク</t>
    </rPh>
    <rPh sb="399" eb="401">
      <t>ヘイセイ</t>
    </rPh>
    <rPh sb="403" eb="405">
      <t>ネンド</t>
    </rPh>
    <rPh sb="406" eb="408">
      <t>ヘイセイ</t>
    </rPh>
    <rPh sb="410" eb="412">
      <t>ネンド</t>
    </rPh>
    <rPh sb="414" eb="415">
      <t>リツ</t>
    </rPh>
    <rPh sb="416" eb="418">
      <t>カコウ</t>
    </rPh>
    <rPh sb="427" eb="428">
      <t>オモ</t>
    </rPh>
    <rPh sb="429" eb="431">
      <t>ロウスイ</t>
    </rPh>
    <rPh sb="437" eb="438">
      <t>カンガ</t>
    </rPh>
    <phoneticPr fontId="4"/>
  </si>
  <si>
    <t>③管路更新率は、過去５年間更新工事を実施していないため、数値が出ていません。
有収率が下がっていることからも、管路の老朽化による更新は必要な状況にあるため、経営改善を考慮しつつ更新計画の検討が必要です。</t>
    <rPh sb="1" eb="3">
      <t>カンロ</t>
    </rPh>
    <rPh sb="3" eb="5">
      <t>コウシン</t>
    </rPh>
    <rPh sb="5" eb="6">
      <t>リツ</t>
    </rPh>
    <rPh sb="8" eb="10">
      <t>カコ</t>
    </rPh>
    <rPh sb="11" eb="13">
      <t>ネンカン</t>
    </rPh>
    <rPh sb="13" eb="15">
      <t>コウシン</t>
    </rPh>
    <rPh sb="15" eb="17">
      <t>コウジ</t>
    </rPh>
    <rPh sb="18" eb="20">
      <t>ジッシ</t>
    </rPh>
    <rPh sb="28" eb="30">
      <t>スウチ</t>
    </rPh>
    <rPh sb="31" eb="32">
      <t>デ</t>
    </rPh>
    <rPh sb="39" eb="40">
      <t>ユウ</t>
    </rPh>
    <rPh sb="40" eb="41">
      <t>シュウ</t>
    </rPh>
    <rPh sb="41" eb="42">
      <t>リツ</t>
    </rPh>
    <rPh sb="43" eb="44">
      <t>サ</t>
    </rPh>
    <rPh sb="55" eb="57">
      <t>カンロ</t>
    </rPh>
    <rPh sb="58" eb="60">
      <t>ロウキュウ</t>
    </rPh>
    <rPh sb="60" eb="61">
      <t>カ</t>
    </rPh>
    <rPh sb="64" eb="66">
      <t>コウシン</t>
    </rPh>
    <rPh sb="67" eb="69">
      <t>ヒツヨウ</t>
    </rPh>
    <rPh sb="70" eb="72">
      <t>ジョウキョウ</t>
    </rPh>
    <rPh sb="78" eb="80">
      <t>ケイエイ</t>
    </rPh>
    <rPh sb="80" eb="82">
      <t>カイゼン</t>
    </rPh>
    <rPh sb="83" eb="85">
      <t>コウリョ</t>
    </rPh>
    <rPh sb="88" eb="90">
      <t>コウシン</t>
    </rPh>
    <rPh sb="90" eb="92">
      <t>ケイカク</t>
    </rPh>
    <rPh sb="93" eb="95">
      <t>ケントウ</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</si>
</sst>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79552"/>
        <c:axId val="922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2279552"/>
        <c:axId val="92281472"/>
      </c:lineChart>
      <c:dateAx>
        <c:axId val="92279552"/>
        <c:scaling>
          <c:orientation val="minMax"/>
        </c:scaling>
        <c:delete val="1"/>
        <c:axPos val="b"/>
        <c:numFmt formatCode="ge" sourceLinked="1"/>
        <c:majorTickMark val="none"/>
        <c:minorTickMark val="none"/>
        <c:tickLblPos val="none"/>
        <c:crossAx val="92281472"/>
        <c:crosses val="autoZero"/>
        <c:auto val="1"/>
        <c:lblOffset val="100"/>
        <c:baseTimeUnit val="years"/>
      </c:dateAx>
      <c:valAx>
        <c:axId val="922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70.52</c:v>
                </c:pt>
                <c:pt idx="1">
                  <c:v>67.709999999999994</c:v>
                </c:pt>
                <c:pt idx="2">
                  <c:v>63.95</c:v>
                </c:pt>
                <c:pt idx="3">
                  <c:v>69.040000000000006</c:v>
                </c:pt>
                <c:pt idx="4">
                  <c:v>69.55</c:v>
                </c:pt>
              </c:numCache>
            </c:numRef>
          </c:val>
        </c:ser>
        <c:dLbls>
          <c:showLegendKey val="0"/>
          <c:showVal val="0"/>
          <c:showCatName val="0"/>
          <c:showSerName val="0"/>
          <c:showPercent val="0"/>
          <c:showBubbleSize val="0"/>
        </c:dLbls>
        <c:gapWidth val="150"/>
        <c:axId val="94901376"/>
        <c:axId val="949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4901376"/>
        <c:axId val="94903296"/>
      </c:lineChart>
      <c:dateAx>
        <c:axId val="94901376"/>
        <c:scaling>
          <c:orientation val="minMax"/>
        </c:scaling>
        <c:delete val="1"/>
        <c:axPos val="b"/>
        <c:numFmt formatCode="ge" sourceLinked="1"/>
        <c:majorTickMark val="none"/>
        <c:minorTickMark val="none"/>
        <c:tickLblPos val="none"/>
        <c:crossAx val="94903296"/>
        <c:crosses val="autoZero"/>
        <c:auto val="1"/>
        <c:lblOffset val="100"/>
        <c:baseTimeUnit val="years"/>
      </c:dateAx>
      <c:valAx>
        <c:axId val="94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86.89</c:v>
                </c:pt>
                <c:pt idx="1">
                  <c:v>86.56</c:v>
                </c:pt>
                <c:pt idx="2">
                  <c:v>87.11</c:v>
                </c:pt>
                <c:pt idx="3">
                  <c:v>81.86</c:v>
                </c:pt>
                <c:pt idx="4">
                  <c:v>79.84</c:v>
                </c:pt>
              </c:numCache>
            </c:numRef>
          </c:val>
        </c:ser>
        <c:dLbls>
          <c:showLegendKey val="0"/>
          <c:showVal val="0"/>
          <c:showCatName val="0"/>
          <c:showSerName val="0"/>
          <c:showPercent val="0"/>
          <c:showBubbleSize val="0"/>
        </c:dLbls>
        <c:gapWidth val="150"/>
        <c:axId val="94929664"/>
        <c:axId val="949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4929664"/>
        <c:axId val="94931584"/>
      </c:lineChart>
      <c:dateAx>
        <c:axId val="94929664"/>
        <c:scaling>
          <c:orientation val="minMax"/>
        </c:scaling>
        <c:delete val="1"/>
        <c:axPos val="b"/>
        <c:numFmt formatCode="ge" sourceLinked="1"/>
        <c:majorTickMark val="none"/>
        <c:minorTickMark val="none"/>
        <c:tickLblPos val="none"/>
        <c:crossAx val="94931584"/>
        <c:crosses val="autoZero"/>
        <c:auto val="1"/>
        <c:lblOffset val="100"/>
        <c:baseTimeUnit val="years"/>
      </c:dateAx>
      <c:valAx>
        <c:axId val="949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84.91</c:v>
                </c:pt>
                <c:pt idx="1">
                  <c:v>84.73</c:v>
                </c:pt>
                <c:pt idx="2">
                  <c:v>84.62</c:v>
                </c:pt>
                <c:pt idx="3">
                  <c:v>84.71</c:v>
                </c:pt>
                <c:pt idx="4">
                  <c:v>86.5</c:v>
                </c:pt>
              </c:numCache>
            </c:numRef>
          </c:val>
        </c:ser>
        <c:dLbls>
          <c:showLegendKey val="0"/>
          <c:showVal val="0"/>
          <c:showCatName val="0"/>
          <c:showSerName val="0"/>
          <c:showPercent val="0"/>
          <c:showBubbleSize val="0"/>
        </c:dLbls>
        <c:gapWidth val="150"/>
        <c:axId val="92320128"/>
        <c:axId val="923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2320128"/>
        <c:axId val="92322048"/>
      </c:lineChart>
      <c:dateAx>
        <c:axId val="92320128"/>
        <c:scaling>
          <c:orientation val="minMax"/>
        </c:scaling>
        <c:delete val="1"/>
        <c:axPos val="b"/>
        <c:numFmt formatCode="ge" sourceLinked="1"/>
        <c:majorTickMark val="none"/>
        <c:minorTickMark val="none"/>
        <c:tickLblPos val="none"/>
        <c:crossAx val="92322048"/>
        <c:crosses val="autoZero"/>
        <c:auto val="1"/>
        <c:lblOffset val="100"/>
        <c:baseTimeUnit val="years"/>
      </c:dateAx>
      <c:valAx>
        <c:axId val="923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82592"/>
        <c:axId val="927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82592"/>
        <c:axId val="92784512"/>
      </c:lineChart>
      <c:dateAx>
        <c:axId val="92782592"/>
        <c:scaling>
          <c:orientation val="minMax"/>
        </c:scaling>
        <c:delete val="1"/>
        <c:axPos val="b"/>
        <c:numFmt formatCode="ge" sourceLinked="1"/>
        <c:majorTickMark val="none"/>
        <c:minorTickMark val="none"/>
        <c:tickLblPos val="none"/>
        <c:crossAx val="92784512"/>
        <c:crosses val="autoZero"/>
        <c:auto val="1"/>
        <c:lblOffset val="100"/>
        <c:baseTimeUnit val="years"/>
      </c:dateAx>
      <c:valAx>
        <c:axId val="927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47200"/>
        <c:axId val="933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47200"/>
        <c:axId val="93353472"/>
      </c:lineChart>
      <c:dateAx>
        <c:axId val="93347200"/>
        <c:scaling>
          <c:orientation val="minMax"/>
        </c:scaling>
        <c:delete val="1"/>
        <c:axPos val="b"/>
        <c:numFmt formatCode="ge" sourceLinked="1"/>
        <c:majorTickMark val="none"/>
        <c:minorTickMark val="none"/>
        <c:tickLblPos val="none"/>
        <c:crossAx val="93353472"/>
        <c:crosses val="autoZero"/>
        <c:auto val="1"/>
        <c:lblOffset val="100"/>
        <c:baseTimeUnit val="years"/>
      </c:dateAx>
      <c:valAx>
        <c:axId val="93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84064"/>
        <c:axId val="934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84064"/>
        <c:axId val="93455872"/>
      </c:lineChart>
      <c:dateAx>
        <c:axId val="93384064"/>
        <c:scaling>
          <c:orientation val="minMax"/>
        </c:scaling>
        <c:delete val="1"/>
        <c:axPos val="b"/>
        <c:numFmt formatCode="ge" sourceLinked="1"/>
        <c:majorTickMark val="none"/>
        <c:minorTickMark val="none"/>
        <c:tickLblPos val="none"/>
        <c:crossAx val="93455872"/>
        <c:crosses val="autoZero"/>
        <c:auto val="1"/>
        <c:lblOffset val="100"/>
        <c:baseTimeUnit val="years"/>
      </c:dateAx>
      <c:valAx>
        <c:axId val="934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82368"/>
        <c:axId val="935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82368"/>
        <c:axId val="93500928"/>
      </c:lineChart>
      <c:dateAx>
        <c:axId val="93482368"/>
        <c:scaling>
          <c:orientation val="minMax"/>
        </c:scaling>
        <c:delete val="1"/>
        <c:axPos val="b"/>
        <c:numFmt formatCode="ge" sourceLinked="1"/>
        <c:majorTickMark val="none"/>
        <c:minorTickMark val="none"/>
        <c:tickLblPos val="none"/>
        <c:crossAx val="93500928"/>
        <c:crosses val="autoZero"/>
        <c:auto val="1"/>
        <c:lblOffset val="100"/>
        <c:baseTimeUnit val="years"/>
      </c:dateAx>
      <c:valAx>
        <c:axId val="935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466.88</c:v>
                </c:pt>
                <c:pt idx="1">
                  <c:v>453.41</c:v>
                </c:pt>
                <c:pt idx="2">
                  <c:v>437.07</c:v>
                </c:pt>
                <c:pt idx="3">
                  <c:v>385.29</c:v>
                </c:pt>
                <c:pt idx="4">
                  <c:v>352.43</c:v>
                </c:pt>
              </c:numCache>
            </c:numRef>
          </c:val>
        </c:ser>
        <c:dLbls>
          <c:showLegendKey val="0"/>
          <c:showVal val="0"/>
          <c:showCatName val="0"/>
          <c:showSerName val="0"/>
          <c:showPercent val="0"/>
          <c:showBubbleSize val="0"/>
        </c:dLbls>
        <c:gapWidth val="150"/>
        <c:axId val="93514752"/>
        <c:axId val="95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3514752"/>
        <c:axId val="95110272"/>
      </c:lineChart>
      <c:dateAx>
        <c:axId val="93514752"/>
        <c:scaling>
          <c:orientation val="minMax"/>
        </c:scaling>
        <c:delete val="1"/>
        <c:axPos val="b"/>
        <c:numFmt formatCode="ge" sourceLinked="1"/>
        <c:majorTickMark val="none"/>
        <c:minorTickMark val="none"/>
        <c:tickLblPos val="none"/>
        <c:crossAx val="95110272"/>
        <c:crosses val="autoZero"/>
        <c:auto val="1"/>
        <c:lblOffset val="100"/>
        <c:baseTimeUnit val="years"/>
      </c:dateAx>
      <c:valAx>
        <c:axId val="95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47.21</c:v>
                </c:pt>
                <c:pt idx="1">
                  <c:v>43.74</c:v>
                </c:pt>
                <c:pt idx="2">
                  <c:v>41.64</c:v>
                </c:pt>
                <c:pt idx="3">
                  <c:v>42.47</c:v>
                </c:pt>
                <c:pt idx="4">
                  <c:v>36.69</c:v>
                </c:pt>
              </c:numCache>
            </c:numRef>
          </c:val>
        </c:ser>
        <c:dLbls>
          <c:showLegendKey val="0"/>
          <c:showVal val="0"/>
          <c:showCatName val="0"/>
          <c:showSerName val="0"/>
          <c:showPercent val="0"/>
          <c:showBubbleSize val="0"/>
        </c:dLbls>
        <c:gapWidth val="150"/>
        <c:axId val="94836992"/>
        <c:axId val="94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4836992"/>
        <c:axId val="94839168"/>
      </c:lineChart>
      <c:dateAx>
        <c:axId val="94836992"/>
        <c:scaling>
          <c:orientation val="minMax"/>
        </c:scaling>
        <c:delete val="1"/>
        <c:axPos val="b"/>
        <c:numFmt formatCode="ge" sourceLinked="1"/>
        <c:majorTickMark val="none"/>
        <c:minorTickMark val="none"/>
        <c:tickLblPos val="none"/>
        <c:crossAx val="94839168"/>
        <c:crosses val="autoZero"/>
        <c:auto val="1"/>
        <c:lblOffset val="100"/>
        <c:baseTimeUnit val="years"/>
      </c:dateAx>
      <c:valAx>
        <c:axId val="94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201.28</c:v>
                </c:pt>
                <c:pt idx="1">
                  <c:v>217.74</c:v>
                </c:pt>
                <c:pt idx="2">
                  <c:v>230.15</c:v>
                </c:pt>
                <c:pt idx="3">
                  <c:v>230.73</c:v>
                </c:pt>
                <c:pt idx="4">
                  <c:v>268.37</c:v>
                </c:pt>
              </c:numCache>
            </c:numRef>
          </c:val>
        </c:ser>
        <c:dLbls>
          <c:showLegendKey val="0"/>
          <c:showVal val="0"/>
          <c:showCatName val="0"/>
          <c:showSerName val="0"/>
          <c:showPercent val="0"/>
          <c:showBubbleSize val="0"/>
        </c:dLbls>
        <c:gapWidth val="150"/>
        <c:axId val="94868992"/>
        <c:axId val="948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4868992"/>
        <c:axId val="94870912"/>
      </c:lineChart>
      <c:dateAx>
        <c:axId val="94868992"/>
        <c:scaling>
          <c:orientation val="minMax"/>
        </c:scaling>
        <c:delete val="1"/>
        <c:axPos val="b"/>
        <c:numFmt formatCode="ge" sourceLinked="1"/>
        <c:majorTickMark val="none"/>
        <c:minorTickMark val="none"/>
        <c:tickLblPos val="none"/>
        <c:crossAx val="94870912"/>
        <c:crosses val="autoZero"/>
        <c:auto val="1"/>
        <c:lblOffset val="100"/>
        <c:baseTimeUnit val="years"/>
      </c:dateAx>
      <c:valAx>
        <c:axId val="948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E50" sqref="CE5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藤枝市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146609</v>
      </c>
      <c r="AJ8" s="55"/>
      <c r="AK8" s="55"/>
      <c r="AL8" s="55"/>
      <c r="AM8" s="55"/>
      <c r="AN8" s="55"/>
      <c r="AO8" s="55"/>
      <c r="AP8" s="56"/>
      <c r="AQ8" s="46">
        <f>データ!R6</f>
        <v>194.06</v>
      </c>
      <c r="AR8" s="46"/>
      <c r="AS8" s="46"/>
      <c r="AT8" s="46"/>
      <c r="AU8" s="46"/>
      <c r="AV8" s="46"/>
      <c r="AW8" s="46"/>
      <c r="AX8" s="46"/>
      <c r="AY8" s="46">
        <f>データ!S6</f>
        <v>755.48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0.66</v>
      </c>
      <c r="S10" s="46"/>
      <c r="T10" s="46"/>
      <c r="U10" s="46"/>
      <c r="V10" s="46"/>
      <c r="W10" s="46"/>
      <c r="X10" s="46"/>
      <c r="Y10" s="46"/>
      <c r="Z10" s="80">
        <f>データ!P6</f>
        <v>1830</v>
      </c>
      <c r="AA10" s="80"/>
      <c r="AB10" s="80"/>
      <c r="AC10" s="80"/>
      <c r="AD10" s="80"/>
      <c r="AE10" s="80"/>
      <c r="AF10" s="80"/>
      <c r="AG10" s="80"/>
      <c r="AH10" s="2"/>
      <c r="AI10" s="80">
        <f>データ!T6</f>
        <v>960</v>
      </c>
      <c r="AJ10" s="80"/>
      <c r="AK10" s="80"/>
      <c r="AL10" s="80"/>
      <c r="AM10" s="80"/>
      <c r="AN10" s="80"/>
      <c r="AO10" s="80"/>
      <c r="AP10" s="80"/>
      <c r="AQ10" s="46">
        <f>データ!U6</f>
        <v>7.6</v>
      </c>
      <c r="AR10" s="46"/>
      <c r="AS10" s="46"/>
      <c r="AT10" s="46"/>
      <c r="AU10" s="46"/>
      <c r="AV10" s="46"/>
      <c r="AW10" s="46"/>
      <c r="AX10" s="46"/>
      <c r="AY10" s="46">
        <f>データ!V6</f>
        <v>126.32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222143</v>
      </c>
      <c r="D6" s="31">
        <f t="shared" si="3"/>
        <v>47</v>
      </c>
      <c r="E6" s="31">
        <f t="shared" si="3"/>
        <v>1</v>
      </c>
      <c r="F6" s="31">
        <f t="shared" si="3"/>
        <v>0</v>
      </c>
      <c r="G6" s="31">
        <f t="shared" si="3"/>
        <v>0</v>
      </c>
      <c r="H6" s="31" t="str">
        <f t="shared" si="3"/>
        <v>静岡県　藤枝市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0.66</v>
      </c>
      <c r="P6" s="32">
        <f t="shared" si="3"/>
        <v>1830</v>
      </c>
      <c r="Q6" s="32">
        <f t="shared" si="3"/>
        <v>146609</v>
      </c>
      <c r="R6" s="32">
        <f t="shared" si="3"/>
        <v>194.06</v>
      </c>
      <c r="S6" s="32">
        <f t="shared" si="3"/>
        <v>755.48</v>
      </c>
      <c r="T6" s="32">
        <f t="shared" si="3"/>
        <v>960</v>
      </c>
      <c r="U6" s="32">
        <f t="shared" si="3"/>
        <v>7.6</v>
      </c>
      <c r="V6" s="32">
        <f t="shared" si="3"/>
        <v>126.32</v>
      </c>
      <c r="W6" s="33">
        <f>IF(W7="",NA(),W7)</f>
        <v>84.91</v>
      </c>
      <c r="X6" s="33">
        <f t="shared" ref="X6:AF6" si="4">IF(X7="",NA(),X7)</f>
        <v>84.73</v>
      </c>
      <c r="Y6" s="33">
        <f t="shared" si="4"/>
        <v>84.62</v>
      </c>
      <c r="Z6" s="33">
        <f t="shared" si="4"/>
        <v>84.71</v>
      </c>
      <c r="AA6" s="33">
        <f t="shared" si="4"/>
        <v>86.5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466.88</v>
      </c>
      <c r="BE6" s="33">
        <f t="shared" ref="BE6:BM6" si="7">IF(BE7="",NA(),BE7)</f>
        <v>453.41</v>
      </c>
      <c r="BF6" s="33">
        <f t="shared" si="7"/>
        <v>437.07</v>
      </c>
      <c r="BG6" s="33">
        <f t="shared" si="7"/>
        <v>385.29</v>
      </c>
      <c r="BH6" s="33">
        <f t="shared" si="7"/>
        <v>352.43</v>
      </c>
      <c r="BI6" s="33">
        <f t="shared" si="7"/>
        <v>1442.51</v>
      </c>
      <c r="BJ6" s="33">
        <f t="shared" si="7"/>
        <v>1496.15</v>
      </c>
      <c r="BK6" s="33">
        <f t="shared" si="7"/>
        <v>1462.56</v>
      </c>
      <c r="BL6" s="33">
        <f t="shared" si="7"/>
        <v>1486.62</v>
      </c>
      <c r="BM6" s="33">
        <f t="shared" si="7"/>
        <v>1510.14</v>
      </c>
      <c r="BN6" s="32" t="str">
        <f>IF(BN7="","",IF(BN7="-","【-】","【"&amp;SUBSTITUTE(TEXT(BN7,"#,##0.00"),"-","△")&amp;"】"))</f>
        <v>【1,242.90】</v>
      </c>
      <c r="BO6" s="33">
        <f>IF(BO7="",NA(),BO7)</f>
        <v>47.21</v>
      </c>
      <c r="BP6" s="33">
        <f t="shared" ref="BP6:BX6" si="8">IF(BP7="",NA(),BP7)</f>
        <v>43.74</v>
      </c>
      <c r="BQ6" s="33">
        <f t="shared" si="8"/>
        <v>41.64</v>
      </c>
      <c r="BR6" s="33">
        <f t="shared" si="8"/>
        <v>42.47</v>
      </c>
      <c r="BS6" s="33">
        <f t="shared" si="8"/>
        <v>36.69</v>
      </c>
      <c r="BT6" s="33">
        <f t="shared" si="8"/>
        <v>33.299999999999997</v>
      </c>
      <c r="BU6" s="33">
        <f t="shared" si="8"/>
        <v>33.01</v>
      </c>
      <c r="BV6" s="33">
        <f t="shared" si="8"/>
        <v>32.39</v>
      </c>
      <c r="BW6" s="33">
        <f t="shared" si="8"/>
        <v>24.39</v>
      </c>
      <c r="BX6" s="33">
        <f t="shared" si="8"/>
        <v>22.67</v>
      </c>
      <c r="BY6" s="32" t="str">
        <f>IF(BY7="","",IF(BY7="-","【-】","【"&amp;SUBSTITUTE(TEXT(BY7,"#,##0.00"),"-","△")&amp;"】"))</f>
        <v>【33.35】</v>
      </c>
      <c r="BZ6" s="33">
        <f>IF(BZ7="",NA(),BZ7)</f>
        <v>201.28</v>
      </c>
      <c r="CA6" s="33">
        <f t="shared" ref="CA6:CI6" si="9">IF(CA7="",NA(),CA7)</f>
        <v>217.74</v>
      </c>
      <c r="CB6" s="33">
        <f t="shared" si="9"/>
        <v>230.15</v>
      </c>
      <c r="CC6" s="33">
        <f t="shared" si="9"/>
        <v>230.73</v>
      </c>
      <c r="CD6" s="33">
        <f t="shared" si="9"/>
        <v>268.37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70.52</v>
      </c>
      <c r="CL6" s="33">
        <f t="shared" ref="CL6:CT6" si="10">IF(CL7="",NA(),CL7)</f>
        <v>67.709999999999994</v>
      </c>
      <c r="CM6" s="33">
        <f t="shared" si="10"/>
        <v>63.95</v>
      </c>
      <c r="CN6" s="33">
        <f t="shared" si="10"/>
        <v>69.040000000000006</v>
      </c>
      <c r="CO6" s="33">
        <f t="shared" si="10"/>
        <v>69.55</v>
      </c>
      <c r="CP6" s="33">
        <f t="shared" si="10"/>
        <v>50.66</v>
      </c>
      <c r="CQ6" s="33">
        <f t="shared" si="10"/>
        <v>51.11</v>
      </c>
      <c r="CR6" s="33">
        <f t="shared" si="10"/>
        <v>50.49</v>
      </c>
      <c r="CS6" s="33">
        <f t="shared" si="10"/>
        <v>48.36</v>
      </c>
      <c r="CT6" s="33">
        <f t="shared" si="10"/>
        <v>48.7</v>
      </c>
      <c r="CU6" s="32" t="str">
        <f>IF(CU7="","",IF(CU7="-","【-】","【"&amp;SUBSTITUTE(TEXT(CU7,"#,##0.00"),"-","△")&amp;"】"))</f>
        <v>【57.58】</v>
      </c>
      <c r="CV6" s="33">
        <f>IF(CV7="",NA(),CV7)</f>
        <v>86.89</v>
      </c>
      <c r="CW6" s="33">
        <f t="shared" ref="CW6:DE6" si="11">IF(CW7="",NA(),CW7)</f>
        <v>86.56</v>
      </c>
      <c r="CX6" s="33">
        <f t="shared" si="11"/>
        <v>87.11</v>
      </c>
      <c r="CY6" s="33">
        <f t="shared" si="11"/>
        <v>81.86</v>
      </c>
      <c r="CZ6" s="33">
        <f t="shared" si="11"/>
        <v>79.84</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222143</v>
      </c>
      <c r="D7" s="35">
        <v>47</v>
      </c>
      <c r="E7" s="35">
        <v>1</v>
      </c>
      <c r="F7" s="35">
        <v>0</v>
      </c>
      <c r="G7" s="35">
        <v>0</v>
      </c>
      <c r="H7" s="35" t="s">
        <v>93</v>
      </c>
      <c r="I7" s="35" t="s">
        <v>94</v>
      </c>
      <c r="J7" s="35" t="s">
        <v>95</v>
      </c>
      <c r="K7" s="35" t="s">
        <v>96</v>
      </c>
      <c r="L7" s="35" t="s">
        <v>97</v>
      </c>
      <c r="M7" s="36" t="s">
        <v>98</v>
      </c>
      <c r="N7" s="36" t="s">
        <v>99</v>
      </c>
      <c r="O7" s="36">
        <v>0.66</v>
      </c>
      <c r="P7" s="36">
        <v>1830</v>
      </c>
      <c r="Q7" s="36">
        <v>146609</v>
      </c>
      <c r="R7" s="36">
        <v>194.06</v>
      </c>
      <c r="S7" s="36">
        <v>755.48</v>
      </c>
      <c r="T7" s="36">
        <v>960</v>
      </c>
      <c r="U7" s="36">
        <v>7.6</v>
      </c>
      <c r="V7" s="36">
        <v>126.32</v>
      </c>
      <c r="W7" s="36">
        <v>84.91</v>
      </c>
      <c r="X7" s="36">
        <v>84.73</v>
      </c>
      <c r="Y7" s="36">
        <v>84.62</v>
      </c>
      <c r="Z7" s="36">
        <v>84.71</v>
      </c>
      <c r="AA7" s="36">
        <v>86.5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466.88</v>
      </c>
      <c r="BE7" s="36">
        <v>453.41</v>
      </c>
      <c r="BF7" s="36">
        <v>437.07</v>
      </c>
      <c r="BG7" s="36">
        <v>385.29</v>
      </c>
      <c r="BH7" s="36">
        <v>352.43</v>
      </c>
      <c r="BI7" s="36">
        <v>1442.51</v>
      </c>
      <c r="BJ7" s="36">
        <v>1496.15</v>
      </c>
      <c r="BK7" s="36">
        <v>1462.56</v>
      </c>
      <c r="BL7" s="36">
        <v>1486.62</v>
      </c>
      <c r="BM7" s="36">
        <v>1510.14</v>
      </c>
      <c r="BN7" s="36">
        <v>1242.9000000000001</v>
      </c>
      <c r="BO7" s="36">
        <v>47.21</v>
      </c>
      <c r="BP7" s="36">
        <v>43.74</v>
      </c>
      <c r="BQ7" s="36">
        <v>41.64</v>
      </c>
      <c r="BR7" s="36">
        <v>42.47</v>
      </c>
      <c r="BS7" s="36">
        <v>36.69</v>
      </c>
      <c r="BT7" s="36">
        <v>33.299999999999997</v>
      </c>
      <c r="BU7" s="36">
        <v>33.01</v>
      </c>
      <c r="BV7" s="36">
        <v>32.39</v>
      </c>
      <c r="BW7" s="36">
        <v>24.39</v>
      </c>
      <c r="BX7" s="36">
        <v>22.67</v>
      </c>
      <c r="BY7" s="36">
        <v>33.35</v>
      </c>
      <c r="BZ7" s="36">
        <v>201.28</v>
      </c>
      <c r="CA7" s="36">
        <v>217.74</v>
      </c>
      <c r="CB7" s="36">
        <v>230.15</v>
      </c>
      <c r="CC7" s="36">
        <v>230.73</v>
      </c>
      <c r="CD7" s="36">
        <v>268.37</v>
      </c>
      <c r="CE7" s="36">
        <v>526.57000000000005</v>
      </c>
      <c r="CF7" s="36">
        <v>523.08000000000004</v>
      </c>
      <c r="CG7" s="36">
        <v>530.83000000000004</v>
      </c>
      <c r="CH7" s="36">
        <v>734.18</v>
      </c>
      <c r="CI7" s="36">
        <v>789.62</v>
      </c>
      <c r="CJ7" s="36">
        <v>524.69000000000005</v>
      </c>
      <c r="CK7" s="36">
        <v>70.52</v>
      </c>
      <c r="CL7" s="36">
        <v>67.709999999999994</v>
      </c>
      <c r="CM7" s="36">
        <v>63.95</v>
      </c>
      <c r="CN7" s="36">
        <v>69.040000000000006</v>
      </c>
      <c r="CO7" s="36">
        <v>69.55</v>
      </c>
      <c r="CP7" s="36">
        <v>50.66</v>
      </c>
      <c r="CQ7" s="36">
        <v>51.11</v>
      </c>
      <c r="CR7" s="36">
        <v>50.49</v>
      </c>
      <c r="CS7" s="36">
        <v>48.36</v>
      </c>
      <c r="CT7" s="36">
        <v>48.7</v>
      </c>
      <c r="CU7" s="36">
        <v>57.58</v>
      </c>
      <c r="CV7" s="36">
        <v>86.89</v>
      </c>
      <c r="CW7" s="36">
        <v>86.56</v>
      </c>
      <c r="CX7" s="36">
        <v>87.11</v>
      </c>
      <c r="CY7" s="36">
        <v>81.86</v>
      </c>
      <c r="CZ7" s="36">
        <v>79.84</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2017-02-23T15:20:34Z</cp:lastPrinted>
  <dcterms:created xsi:type="dcterms:W3CDTF">2016-12-02T02:19:08Z</dcterms:created>
  <dcterms:modified xsi:type="dcterms:W3CDTF">2017-02-23T15:20:36Z</dcterms:modified>
  <cp:category/>
</cp:coreProperties>
</file>