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<sst xmlns="http://schemas.openxmlformats.org/spreadsheetml/2006/main" count="221" uniqueCount="111">
  <si>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</si>
  <si>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</si>
  <si>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</si>
  <si>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</si>
  <si>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</si>
  <si>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</si>
  <si>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</si>
  <si>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</si>
  <si>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</si>
  <si>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</si>
  <si>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</si>
  <si>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</si>
  <si>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</si>
  <si>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</si>
  <si>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</si>
  <si>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</si>
  <si>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</si>
  <si>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</si>
  <si>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</si>
  <si>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</si>
  <si>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</si>
  <si>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</si>
  <si>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</si>
  <si>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</si>
  <si>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</si>
  <si>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</si>
  <si>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</si>
  <si>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</si>
  <si>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</si>
  <si>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</si>
  <si>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</si>
  <si>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</si>
  <si>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</si>
  <si>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</si>
  <si>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</si>
  <si>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</si>
  <si>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</si>
  <si>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</si>
  <si>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</si>
  <si>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</si>
  <si>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</si>
  <si>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</si>
  <si>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</si>
  <si>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</si>
  <si>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</si>
  <si>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</si>
  <si>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</si>
  <si>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</si>
  <si>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</si>
  <si>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</si>
  <si>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</si>
  <si>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</si>
  <si>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</si>
  <si>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</si>
  <si>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</si>
  <si>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</si>
  <si>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</si>
  <si>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</si>
  <si>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</si>
  <si>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</si>
  <si>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</si>
  <si>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</si>
  <si>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</si>
  <si>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</si>
  <si>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</si>
  <si>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</si>
  <si>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</si>
  <si>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</si>
  <si>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</si>
  <si>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</si>
  <si>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</si>
  <si>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</si>
  <si>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</si>
  <si>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</si>
  <si>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</si>
  <si>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</si>
  <si>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</si>
  <si>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</si>
  <si>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</si>
  <si>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</si>
  <si>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</si>
  <si>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</si>
  <si>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</si>
  <si>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</si>
  <si>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</si>
  <si>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</si>
  <si>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</si>
  <si>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</si>
  <si>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</si>
  <si>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</si>
  <si>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</si>
  <si>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</si>
  <si>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</si>
  <si>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</si>
  <si>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</si>
  <si>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</si>
  <si>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掛川市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</si>
  <si>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</si>
  <si>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</si>
  <si>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</si>
  <si>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</si>
  <si>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</si>
  <si>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</si>
  <si>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</si>
  <si>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</si>
  <si>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</si>
  <si>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</si>
  <si>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</si>
  <si>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・事業開始から30年未満ということもあり、老朽化した管渠改善は現在まで行っていません。今後は年数経過による施設の傷みの予防的対処や耐震化も見据えて更新を検討していく必要があります。
・なお①②は企業会計による会計処理を行っていないため算定できませんが、Ｈ３２年度決算数値から算定予定です。</t>
    <rPh sb="1" eb="3">
      <t>ジギョウ</t>
    </rPh>
    <rPh sb="3" eb="5">
      <t>カイシ</t>
    </rPh>
    <rPh sb="9" eb="10">
      <t>ネン</t>
    </rPh>
    <rPh sb="10" eb="12">
      <t>ミマン</t>
    </rPh>
    <rPh sb="21" eb="24">
      <t>ロウキュウカ</t>
    </rPh>
    <rPh sb="26" eb="28">
      <t>カンキョ</t>
    </rPh>
    <rPh sb="28" eb="30">
      <t>カイゼン</t>
    </rPh>
    <rPh sb="31" eb="33">
      <t>ゲンザイ</t>
    </rPh>
    <rPh sb="35" eb="36">
      <t>オコナ</t>
    </rPh>
    <rPh sb="43" eb="45">
      <t>コンゴ</t>
    </rPh>
    <rPh sb="46" eb="48">
      <t>ネンスウ</t>
    </rPh>
    <rPh sb="48" eb="50">
      <t>ケイカ</t>
    </rPh>
    <rPh sb="53" eb="55">
      <t>シセツ</t>
    </rPh>
    <rPh sb="56" eb="57">
      <t>イタ</t>
    </rPh>
    <rPh sb="59" eb="62">
      <t>ヨボウテキ</t>
    </rPh>
    <rPh sb="62" eb="64">
      <t>タイショ</t>
    </rPh>
    <rPh sb="65" eb="68">
      <t>タイシンカ</t>
    </rPh>
    <rPh sb="69" eb="71">
      <t>ミス</t>
    </rPh>
    <rPh sb="73" eb="75">
      <t>コウシン</t>
    </rPh>
    <rPh sb="76" eb="78">
      <t>ケントウ</t>
    </rPh>
    <rPh sb="82" eb="84">
      <t>ヒツヨウ</t>
    </rPh>
    <rPh sb="110" eb="111">
      <t>オコナ</t>
    </rPh>
    <phoneticPr fontId="4"/>
  </si>
  <si>
    <t xml:space="preserve">
・区域内人口密度が低く規模のﾒﾘｯﾄが活かしにくいなかでも使用料水準の検討と費用削減に取り組み、さらには各事業での施設統合も視野に入れ、より効率的な運営に取り組んでいく必要があります。
</t>
    <rPh sb="2" eb="5">
      <t>クイキナイ</t>
    </rPh>
    <rPh sb="5" eb="7">
      <t>ジンコウ</t>
    </rPh>
    <rPh sb="7" eb="9">
      <t>ミツド</t>
    </rPh>
    <rPh sb="10" eb="11">
      <t>ヒク</t>
    </rPh>
    <rPh sb="12" eb="14">
      <t>キボ</t>
    </rPh>
    <rPh sb="20" eb="21">
      <t>イ</t>
    </rPh>
    <rPh sb="30" eb="33">
      <t>シヨウリョウ</t>
    </rPh>
    <rPh sb="33" eb="35">
      <t>スイジュン</t>
    </rPh>
    <rPh sb="36" eb="38">
      <t>ケントウ</t>
    </rPh>
    <rPh sb="39" eb="41">
      <t>ヒヨウ</t>
    </rPh>
    <rPh sb="41" eb="43">
      <t>サクゲン</t>
    </rPh>
    <rPh sb="44" eb="45">
      <t>ト</t>
    </rPh>
    <rPh sb="46" eb="47">
      <t>ク</t>
    </rPh>
    <rPh sb="53" eb="56">
      <t>カクジギョウ</t>
    </rPh>
    <rPh sb="58" eb="60">
      <t>シセツ</t>
    </rPh>
    <rPh sb="60" eb="62">
      <t>トウゴウ</t>
    </rPh>
    <rPh sb="63" eb="65">
      <t>シヤ</t>
    </rPh>
    <rPh sb="66" eb="67">
      <t>イ</t>
    </rPh>
    <rPh sb="71" eb="74">
      <t>コウリツテキ</t>
    </rPh>
    <rPh sb="75" eb="77">
      <t>ウンエイ</t>
    </rPh>
    <rPh sb="78" eb="79">
      <t>ト</t>
    </rPh>
    <rPh sb="80" eb="81">
      <t>ク</t>
    </rPh>
    <rPh sb="85" eb="87">
      <t>ヒツヨウ</t>
    </rPh>
    <phoneticPr fontId="4"/>
  </si>
  <si>
    <t>①収支比率は、使用料の増収などにより改善傾向にあります。
④料金収入規模に対する借金残高との比率では団体平均より低くその分借金の比率は軽く、債務返済を着実に行い軽減に取り組んでいます。
⑤料金水準は借金返済分までを含めていないものの団体平均とほぼ同等となっており処理経費負担も改善傾向です。
⑥１m3の汚水処理にかかる原価は団体平均より安く、今後も経費削減に取り組んでいく必要があります。
⑦処理場の処理能力と日平均の処理水量との比率は高くなっておりますが、当事業の範囲は大東区域の用途地域外で用途地域内の公共下水道分と大東処理場を一体的に稼働しています。この表の数値は本事業と公共下水道部分の汚水量と処理能力とを按分して算出した数値です。
⑧下水道に接続している割合は団体平均を上回っていますが本来は100％が望ましいです。なお、②③は地方公営企業法上の企業会計での会計処理に向けた準備中につき現在は算定できませんが、Ｈ３２年度決算数値から算定予定です。</t>
    <rPh sb="1" eb="3">
      <t>シュウシ</t>
    </rPh>
    <rPh sb="3" eb="5">
      <t>ヒリツ</t>
    </rPh>
    <rPh sb="7" eb="10">
      <t>シヨウリョウ</t>
    </rPh>
    <rPh sb="11" eb="13">
      <t>ゾウシュウ</t>
    </rPh>
    <rPh sb="18" eb="20">
      <t>カイゼン</t>
    </rPh>
    <rPh sb="20" eb="22">
      <t>ケイコウ</t>
    </rPh>
    <rPh sb="94" eb="96">
      <t>リョウキン</t>
    </rPh>
    <rPh sb="96" eb="98">
      <t>スイジュン</t>
    </rPh>
    <rPh sb="99" eb="101">
      <t>シャッキン</t>
    </rPh>
    <rPh sb="101" eb="103">
      <t>ヘンサイ</t>
    </rPh>
    <rPh sb="116" eb="118">
      <t>ダンタイ</t>
    </rPh>
    <rPh sb="118" eb="120">
      <t>ヘイキン</t>
    </rPh>
    <rPh sb="123" eb="125">
      <t>ドウトウ</t>
    </rPh>
    <rPh sb="131" eb="133">
      <t>ショリ</t>
    </rPh>
    <rPh sb="133" eb="135">
      <t>ケイヒ</t>
    </rPh>
    <rPh sb="135" eb="137">
      <t>フタン</t>
    </rPh>
    <rPh sb="138" eb="140">
      <t>カイゼン</t>
    </rPh>
    <rPh sb="140" eb="142">
      <t>ケイコウ</t>
    </rPh>
    <rPh sb="151" eb="153">
      <t>オスイ</t>
    </rPh>
    <rPh sb="153" eb="155">
      <t>ショリ</t>
    </rPh>
    <rPh sb="159" eb="161">
      <t>ゲンカ</t>
    </rPh>
    <rPh sb="162" eb="164">
      <t>ダンタイ</t>
    </rPh>
    <rPh sb="164" eb="166">
      <t>ヘイキン</t>
    </rPh>
    <rPh sb="168" eb="169">
      <t>ヤス</t>
    </rPh>
    <rPh sb="171" eb="173">
      <t>コンゴ</t>
    </rPh>
    <rPh sb="174" eb="176">
      <t>ケイヒ</t>
    </rPh>
    <rPh sb="176" eb="178">
      <t>サクゲン</t>
    </rPh>
    <rPh sb="179" eb="180">
      <t>ト</t>
    </rPh>
    <rPh sb="181" eb="182">
      <t>ク</t>
    </rPh>
    <rPh sb="186" eb="188">
      <t>ヒツヨウ</t>
    </rPh>
    <rPh sb="196" eb="199">
      <t>ショリジョウ</t>
    </rPh>
    <rPh sb="200" eb="202">
      <t>ショリ</t>
    </rPh>
    <rPh sb="202" eb="204">
      <t>ノウリョク</t>
    </rPh>
    <rPh sb="206" eb="208">
      <t>ヘイキン</t>
    </rPh>
    <rPh sb="209" eb="211">
      <t>ショリ</t>
    </rPh>
    <rPh sb="211" eb="213">
      <t>スイリョウ</t>
    </rPh>
    <rPh sb="215" eb="217">
      <t>ヒリツ</t>
    </rPh>
    <rPh sb="218" eb="219">
      <t>タカ</t>
    </rPh>
    <rPh sb="229" eb="230">
      <t>トウ</t>
    </rPh>
    <rPh sb="230" eb="232">
      <t>ジギョウ</t>
    </rPh>
    <rPh sb="233" eb="235">
      <t>ハンイ</t>
    </rPh>
    <rPh sb="236" eb="238">
      <t>ダイトウ</t>
    </rPh>
    <rPh sb="238" eb="240">
      <t>クイキ</t>
    </rPh>
    <rPh sb="241" eb="243">
      <t>ヨウト</t>
    </rPh>
    <rPh sb="243" eb="246">
      <t>チイキガイ</t>
    </rPh>
    <rPh sb="247" eb="249">
      <t>ヨウト</t>
    </rPh>
    <rPh sb="249" eb="252">
      <t>チイキナイ</t>
    </rPh>
    <rPh sb="253" eb="255">
      <t>コウキョウ</t>
    </rPh>
    <rPh sb="255" eb="258">
      <t>ゲスイドウ</t>
    </rPh>
    <rPh sb="258" eb="259">
      <t>ブン</t>
    </rPh>
    <rPh sb="260" eb="262">
      <t>ダイトウ</t>
    </rPh>
    <rPh sb="262" eb="265">
      <t>ショリジョウ</t>
    </rPh>
    <rPh sb="266" eb="269">
      <t>イッタイテキ</t>
    </rPh>
    <rPh sb="270" eb="272">
      <t>カドウ</t>
    </rPh>
    <rPh sb="280" eb="281">
      <t>ヒョウ</t>
    </rPh>
    <rPh sb="282" eb="284">
      <t>スウチ</t>
    </rPh>
    <rPh sb="285" eb="286">
      <t>ホン</t>
    </rPh>
    <rPh sb="286" eb="288">
      <t>ジギョウ</t>
    </rPh>
    <rPh sb="289" eb="291">
      <t>コウキョウ</t>
    </rPh>
    <rPh sb="291" eb="294">
      <t>ゲスイドウ</t>
    </rPh>
    <rPh sb="294" eb="296">
      <t>ブブン</t>
    </rPh>
    <rPh sb="297" eb="300">
      <t>オスイリョウ</t>
    </rPh>
    <rPh sb="301" eb="303">
      <t>ショリ</t>
    </rPh>
    <rPh sb="303" eb="305">
      <t>ノウリョク</t>
    </rPh>
    <rPh sb="307" eb="309">
      <t>アンブン</t>
    </rPh>
    <rPh sb="311" eb="313">
      <t>サンシュツ</t>
    </rPh>
    <rPh sb="315" eb="317">
      <t>スウチ</t>
    </rPh>
    <rPh sb="322" eb="325">
      <t>ゲスイドウ</t>
    </rPh>
    <rPh sb="326" eb="328">
      <t>セツゾク</t>
    </rPh>
    <rPh sb="332" eb="334">
      <t>ワリアイ</t>
    </rPh>
    <rPh sb="335" eb="337">
      <t>ダンタイ</t>
    </rPh>
    <rPh sb="337" eb="339">
      <t>ヘイキン</t>
    </rPh>
    <rPh sb="340" eb="342">
      <t>ウワマワ</t>
    </rPh>
    <rPh sb="348" eb="350">
      <t>ホンライ</t>
    </rPh>
    <rPh sb="356" eb="357">
      <t>ノゾ</t>
    </rPh>
    <rPh sb="369" eb="371">
      <t>チホウ</t>
    </rPh>
    <rPh sb="371" eb="373">
      <t>コウエイ</t>
    </rPh>
    <rPh sb="373" eb="375">
      <t>キギョウ</t>
    </rPh>
    <rPh sb="375" eb="376">
      <t>ホウ</t>
    </rPh>
    <rPh sb="376" eb="377">
      <t>ジョウ</t>
    </rPh>
    <rPh sb="378" eb="380">
      <t>キギョウ</t>
    </rPh>
    <rPh sb="380" eb="382">
      <t>カイケイ</t>
    </rPh>
    <rPh sb="384" eb="386">
      <t>カイケイ</t>
    </rPh>
    <rPh sb="386" eb="388">
      <t>ショリ</t>
    </rPh>
    <rPh sb="389" eb="390">
      <t>ム</t>
    </rPh>
    <rPh sb="392" eb="395">
      <t>ジュンビチュウ</t>
    </rPh>
    <rPh sb="398" eb="400">
      <t>ゲンザイ</t>
    </rPh>
    <rPh sb="401" eb="403">
      <t>サンテイ</t>
    </rPh>
    <rPh sb="413" eb="415">
      <t>ネンド</t>
    </rPh>
    <rPh sb="415" eb="417">
      <t>ケッサン</t>
    </rPh>
    <rPh sb="417" eb="419">
      <t>スウチ</t>
    </rPh>
    <rPh sb="421" eb="423">
      <t>サンテイ</t>
    </rPh>
    <rPh sb="423" eb="42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</si>
</sst>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3"/>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807936"/>
        <c:axId val="948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94807936"/>
        <c:axId val="94810112"/>
      </c:lineChart>
      <c:dateAx>
        <c:axId val="94807936"/>
        <c:scaling>
          <c:orientation val="minMax"/>
        </c:scaling>
        <c:delete val="1"/>
        <c:axPos val="b"/>
        <c:numFmt formatCode="ge" sourceLinked="1"/>
        <c:majorTickMark val="none"/>
        <c:minorTickMark val="none"/>
        <c:tickLblPos val="none"/>
        <c:crossAx val="94810112"/>
        <c:crosses val="autoZero"/>
        <c:auto val="1"/>
        <c:lblOffset val="100"/>
        <c:baseTimeUnit val="years"/>
      </c:dateAx>
      <c:valAx>
        <c:axId val="948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41.68</c:v>
                </c:pt>
                <c:pt idx="1">
                  <c:v>42.43</c:v>
                </c:pt>
                <c:pt idx="2">
                  <c:v>40.369999999999997</c:v>
                </c:pt>
                <c:pt idx="3">
                  <c:v>51.77</c:v>
                </c:pt>
                <c:pt idx="4">
                  <c:v>49.68</c:v>
                </c:pt>
              </c:numCache>
            </c:numRef>
          </c:val>
        </c:ser>
        <c:dLbls>
          <c:showLegendKey val="0"/>
          <c:showVal val="0"/>
          <c:showCatName val="0"/>
          <c:showSerName val="0"/>
          <c:showPercent val="0"/>
          <c:showBubbleSize val="0"/>
        </c:dLbls>
        <c:gapWidth val="150"/>
        <c:axId val="96374144"/>
        <c:axId val="964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96374144"/>
        <c:axId val="96400896"/>
      </c:lineChart>
      <c:dateAx>
        <c:axId val="96374144"/>
        <c:scaling>
          <c:orientation val="minMax"/>
        </c:scaling>
        <c:delete val="1"/>
        <c:axPos val="b"/>
        <c:numFmt formatCode="ge" sourceLinked="1"/>
        <c:majorTickMark val="none"/>
        <c:minorTickMark val="none"/>
        <c:tickLblPos val="none"/>
        <c:crossAx val="96400896"/>
        <c:crosses val="autoZero"/>
        <c:auto val="1"/>
        <c:lblOffset val="100"/>
        <c:baseTimeUnit val="years"/>
      </c:dateAx>
      <c:valAx>
        <c:axId val="964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87.72</c:v>
                </c:pt>
                <c:pt idx="1">
                  <c:v>87.81</c:v>
                </c:pt>
                <c:pt idx="2">
                  <c:v>88.74</c:v>
                </c:pt>
                <c:pt idx="3">
                  <c:v>89.22</c:v>
                </c:pt>
                <c:pt idx="4">
                  <c:v>89.83</c:v>
                </c:pt>
              </c:numCache>
            </c:numRef>
          </c:val>
        </c:ser>
        <c:dLbls>
          <c:showLegendKey val="0"/>
          <c:showVal val="0"/>
          <c:showCatName val="0"/>
          <c:showSerName val="0"/>
          <c:showPercent val="0"/>
          <c:showBubbleSize val="0"/>
        </c:dLbls>
        <c:gapWidth val="150"/>
        <c:axId val="96680960"/>
        <c:axId val="9670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96680960"/>
        <c:axId val="96707712"/>
      </c:lineChart>
      <c:dateAx>
        <c:axId val="96680960"/>
        <c:scaling>
          <c:orientation val="minMax"/>
        </c:scaling>
        <c:delete val="1"/>
        <c:axPos val="b"/>
        <c:numFmt formatCode="ge" sourceLinked="1"/>
        <c:majorTickMark val="none"/>
        <c:minorTickMark val="none"/>
        <c:tickLblPos val="none"/>
        <c:crossAx val="96707712"/>
        <c:crosses val="autoZero"/>
        <c:auto val="1"/>
        <c:lblOffset val="100"/>
        <c:baseTimeUnit val="years"/>
      </c:dateAx>
      <c:valAx>
        <c:axId val="967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78.03</c:v>
                </c:pt>
                <c:pt idx="1">
                  <c:v>80.010000000000005</c:v>
                </c:pt>
                <c:pt idx="2">
                  <c:v>79.709999999999994</c:v>
                </c:pt>
                <c:pt idx="3">
                  <c:v>80.459999999999994</c:v>
                </c:pt>
                <c:pt idx="4">
                  <c:v>80.19</c:v>
                </c:pt>
              </c:numCache>
            </c:numRef>
          </c:val>
        </c:ser>
        <c:dLbls>
          <c:showLegendKey val="0"/>
          <c:showVal val="0"/>
          <c:showCatName val="0"/>
          <c:showSerName val="0"/>
          <c:showPercent val="0"/>
          <c:showBubbleSize val="0"/>
        </c:dLbls>
        <c:gapWidth val="150"/>
        <c:axId val="94583424"/>
        <c:axId val="9458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83424"/>
        <c:axId val="94589696"/>
      </c:lineChart>
      <c:dateAx>
        <c:axId val="94583424"/>
        <c:scaling>
          <c:orientation val="minMax"/>
        </c:scaling>
        <c:delete val="1"/>
        <c:axPos val="b"/>
        <c:numFmt formatCode="ge" sourceLinked="1"/>
        <c:majorTickMark val="none"/>
        <c:minorTickMark val="none"/>
        <c:tickLblPos val="none"/>
        <c:crossAx val="94589696"/>
        <c:crosses val="autoZero"/>
        <c:auto val="1"/>
        <c:lblOffset val="100"/>
        <c:baseTimeUnit val="years"/>
      </c:dateAx>
      <c:valAx>
        <c:axId val="945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8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03520"/>
        <c:axId val="9463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03520"/>
        <c:axId val="94630272"/>
      </c:lineChart>
      <c:dateAx>
        <c:axId val="94603520"/>
        <c:scaling>
          <c:orientation val="minMax"/>
        </c:scaling>
        <c:delete val="1"/>
        <c:axPos val="b"/>
        <c:numFmt formatCode="ge" sourceLinked="1"/>
        <c:majorTickMark val="none"/>
        <c:minorTickMark val="none"/>
        <c:tickLblPos val="none"/>
        <c:crossAx val="94630272"/>
        <c:crosses val="autoZero"/>
        <c:auto val="1"/>
        <c:lblOffset val="100"/>
        <c:baseTimeUnit val="years"/>
      </c:dateAx>
      <c:valAx>
        <c:axId val="946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52288"/>
        <c:axId val="946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52288"/>
        <c:axId val="94662656"/>
      </c:lineChart>
      <c:dateAx>
        <c:axId val="94652288"/>
        <c:scaling>
          <c:orientation val="minMax"/>
        </c:scaling>
        <c:delete val="1"/>
        <c:axPos val="b"/>
        <c:numFmt formatCode="ge" sourceLinked="1"/>
        <c:majorTickMark val="none"/>
        <c:minorTickMark val="none"/>
        <c:tickLblPos val="none"/>
        <c:crossAx val="94662656"/>
        <c:crosses val="autoZero"/>
        <c:auto val="1"/>
        <c:lblOffset val="100"/>
        <c:baseTimeUnit val="years"/>
      </c:dateAx>
      <c:valAx>
        <c:axId val="946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90688"/>
        <c:axId val="9469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90688"/>
        <c:axId val="94692864"/>
      </c:lineChart>
      <c:dateAx>
        <c:axId val="94690688"/>
        <c:scaling>
          <c:orientation val="minMax"/>
        </c:scaling>
        <c:delete val="1"/>
        <c:axPos val="b"/>
        <c:numFmt formatCode="ge" sourceLinked="1"/>
        <c:majorTickMark val="none"/>
        <c:minorTickMark val="none"/>
        <c:tickLblPos val="none"/>
        <c:crossAx val="94692864"/>
        <c:crosses val="autoZero"/>
        <c:auto val="1"/>
        <c:lblOffset val="100"/>
        <c:baseTimeUnit val="years"/>
      </c:dateAx>
      <c:valAx>
        <c:axId val="946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919488"/>
        <c:axId val="9592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19488"/>
        <c:axId val="95929856"/>
      </c:lineChart>
      <c:dateAx>
        <c:axId val="95919488"/>
        <c:scaling>
          <c:orientation val="minMax"/>
        </c:scaling>
        <c:delete val="1"/>
        <c:axPos val="b"/>
        <c:numFmt formatCode="ge" sourceLinked="1"/>
        <c:majorTickMark val="none"/>
        <c:minorTickMark val="none"/>
        <c:tickLblPos val="none"/>
        <c:crossAx val="95929856"/>
        <c:crosses val="autoZero"/>
        <c:auto val="1"/>
        <c:lblOffset val="100"/>
        <c:baseTimeUnit val="years"/>
      </c:dateAx>
      <c:valAx>
        <c:axId val="959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1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1842.33</c:v>
                </c:pt>
                <c:pt idx="1">
                  <c:v>1341.29</c:v>
                </c:pt>
                <c:pt idx="2">
                  <c:v>1320.93</c:v>
                </c:pt>
                <c:pt idx="3">
                  <c:v>1393.15</c:v>
                </c:pt>
                <c:pt idx="4">
                  <c:v>865.89</c:v>
                </c:pt>
              </c:numCache>
            </c:numRef>
          </c:val>
        </c:ser>
        <c:dLbls>
          <c:showLegendKey val="0"/>
          <c:showVal val="0"/>
          <c:showCatName val="0"/>
          <c:showSerName val="0"/>
          <c:showPercent val="0"/>
          <c:showBubbleSize val="0"/>
        </c:dLbls>
        <c:gapWidth val="150"/>
        <c:axId val="96275456"/>
        <c:axId val="9628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96275456"/>
        <c:axId val="96289920"/>
      </c:lineChart>
      <c:dateAx>
        <c:axId val="96275456"/>
        <c:scaling>
          <c:orientation val="minMax"/>
        </c:scaling>
        <c:delete val="1"/>
        <c:axPos val="b"/>
        <c:numFmt formatCode="ge" sourceLinked="1"/>
        <c:majorTickMark val="none"/>
        <c:minorTickMark val="none"/>
        <c:tickLblPos val="none"/>
        <c:crossAx val="96289920"/>
        <c:crosses val="autoZero"/>
        <c:auto val="1"/>
        <c:lblOffset val="100"/>
        <c:baseTimeUnit val="years"/>
      </c:dateAx>
      <c:valAx>
        <c:axId val="9628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60.02</c:v>
                </c:pt>
                <c:pt idx="1">
                  <c:v>53.86</c:v>
                </c:pt>
                <c:pt idx="2">
                  <c:v>52.81</c:v>
                </c:pt>
                <c:pt idx="3">
                  <c:v>47.26</c:v>
                </c:pt>
                <c:pt idx="4">
                  <c:v>47.32</c:v>
                </c:pt>
              </c:numCache>
            </c:numRef>
          </c:val>
        </c:ser>
        <c:dLbls>
          <c:showLegendKey val="0"/>
          <c:showVal val="0"/>
          <c:showCatName val="0"/>
          <c:showSerName val="0"/>
          <c:showPercent val="0"/>
          <c:showBubbleSize val="0"/>
        </c:dLbls>
        <c:gapWidth val="150"/>
        <c:axId val="96322688"/>
        <c:axId val="963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96322688"/>
        <c:axId val="96324608"/>
      </c:lineChart>
      <c:dateAx>
        <c:axId val="96322688"/>
        <c:scaling>
          <c:orientation val="minMax"/>
        </c:scaling>
        <c:delete val="1"/>
        <c:axPos val="b"/>
        <c:numFmt formatCode="ge" sourceLinked="1"/>
        <c:majorTickMark val="none"/>
        <c:minorTickMark val="none"/>
        <c:tickLblPos val="none"/>
        <c:crossAx val="96324608"/>
        <c:crosses val="autoZero"/>
        <c:auto val="1"/>
        <c:lblOffset val="100"/>
        <c:baseTimeUnit val="years"/>
      </c:dateAx>
      <c:valAx>
        <c:axId val="963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246.83</c:v>
                </c:pt>
                <c:pt idx="1">
                  <c:v>275.56</c:v>
                </c:pt>
                <c:pt idx="2">
                  <c:v>279.20999999999998</c:v>
                </c:pt>
                <c:pt idx="3">
                  <c:v>290.02999999999997</c:v>
                </c:pt>
                <c:pt idx="4">
                  <c:v>295.08999999999997</c:v>
                </c:pt>
              </c:numCache>
            </c:numRef>
          </c:val>
        </c:ser>
        <c:dLbls>
          <c:showLegendKey val="0"/>
          <c:showVal val="0"/>
          <c:showCatName val="0"/>
          <c:showSerName val="0"/>
          <c:showPercent val="0"/>
          <c:showBubbleSize val="0"/>
        </c:dLbls>
        <c:gapWidth val="150"/>
        <c:axId val="96362496"/>
        <c:axId val="9636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96362496"/>
        <c:axId val="96364416"/>
      </c:lineChart>
      <c:dateAx>
        <c:axId val="96362496"/>
        <c:scaling>
          <c:orientation val="minMax"/>
        </c:scaling>
        <c:delete val="1"/>
        <c:axPos val="b"/>
        <c:numFmt formatCode="ge" sourceLinked="1"/>
        <c:majorTickMark val="none"/>
        <c:minorTickMark val="none"/>
        <c:tickLblPos val="none"/>
        <c:crossAx val="96364416"/>
        <c:crosses val="autoZero"/>
        <c:auto val="1"/>
        <c:lblOffset val="100"/>
        <c:baseTimeUnit val="years"/>
      </c:dateAx>
      <c:valAx>
        <c:axId val="963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5"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掛川市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117609</v>
      </c>
      <c r="AM8" s="47"/>
      <c r="AN8" s="47"/>
      <c r="AO8" s="47"/>
      <c r="AP8" s="47"/>
      <c r="AQ8" s="47"/>
      <c r="AR8" s="47"/>
      <c r="AS8" s="47"/>
      <c r="AT8" s="43">
        <f>データ!S6</f>
        <v>265.69</v>
      </c>
      <c r="AU8" s="43"/>
      <c r="AV8" s="43"/>
      <c r="AW8" s="43"/>
      <c r="AX8" s="43"/>
      <c r="AY8" s="43"/>
      <c r="AZ8" s="43"/>
      <c r="BA8" s="43"/>
      <c r="BB8" s="43">
        <f>データ!T6</f>
        <v>442.65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3.43</v>
      </c>
      <c r="Q10" s="43"/>
      <c r="R10" s="43"/>
      <c r="S10" s="43"/>
      <c r="T10" s="43"/>
      <c r="U10" s="43"/>
      <c r="V10" s="43"/>
      <c r="W10" s="43">
        <f>データ!P6</f>
        <v>100</v>
      </c>
      <c r="X10" s="43"/>
      <c r="Y10" s="43"/>
      <c r="Z10" s="43"/>
      <c r="AA10" s="43"/>
      <c r="AB10" s="43"/>
      <c r="AC10" s="43"/>
      <c r="AD10" s="47">
        <f>データ!Q6</f>
        <v>2786</v>
      </c>
      <c r="AE10" s="47"/>
      <c r="AF10" s="47"/>
      <c r="AG10" s="47"/>
      <c r="AH10" s="47"/>
      <c r="AI10" s="47"/>
      <c r="AJ10" s="47"/>
      <c r="AK10" s="2"/>
      <c r="AL10" s="47">
        <f>データ!U6</f>
        <v>4033</v>
      </c>
      <c r="AM10" s="47"/>
      <c r="AN10" s="47"/>
      <c r="AO10" s="47"/>
      <c r="AP10" s="47"/>
      <c r="AQ10" s="47"/>
      <c r="AR10" s="47"/>
      <c r="AS10" s="47"/>
      <c r="AT10" s="43">
        <f>データ!V6</f>
        <v>1.64</v>
      </c>
      <c r="AU10" s="43"/>
      <c r="AV10" s="43"/>
      <c r="AW10" s="43"/>
      <c r="AX10" s="43"/>
      <c r="AY10" s="43"/>
      <c r="AZ10" s="43"/>
      <c r="BA10" s="43"/>
      <c r="BB10" s="43">
        <f>データ!W6</f>
        <v>2459.15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222135</v>
      </c>
      <c r="D6" s="31">
        <f t="shared" si="3"/>
        <v>47</v>
      </c>
      <c r="E6" s="31">
        <f t="shared" si="3"/>
        <v>17</v>
      </c>
      <c r="F6" s="31">
        <f t="shared" si="3"/>
        <v>4</v>
      </c>
      <c r="G6" s="31">
        <f t="shared" si="3"/>
        <v>0</v>
      </c>
      <c r="H6" s="31" t="str">
        <f t="shared" si="3"/>
        <v>静岡県　掛川市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3.43</v>
      </c>
      <c r="P6" s="32">
        <f t="shared" si="3"/>
        <v>100</v>
      </c>
      <c r="Q6" s="32">
        <f t="shared" si="3"/>
        <v>2786</v>
      </c>
      <c r="R6" s="32">
        <f t="shared" si="3"/>
        <v>117609</v>
      </c>
      <c r="S6" s="32">
        <f t="shared" si="3"/>
        <v>265.69</v>
      </c>
      <c r="T6" s="32">
        <f t="shared" si="3"/>
        <v>442.65</v>
      </c>
      <c r="U6" s="32">
        <f t="shared" si="3"/>
        <v>4033</v>
      </c>
      <c r="V6" s="32">
        <f t="shared" si="3"/>
        <v>1.64</v>
      </c>
      <c r="W6" s="32">
        <f t="shared" si="3"/>
        <v>2459.15</v>
      </c>
      <c r="X6" s="33">
        <f>IF(X7="",NA(),X7)</f>
        <v>78.03</v>
      </c>
      <c r="Y6" s="33">
        <f t="shared" ref="Y6:AG6" si="4">IF(Y7="",NA(),Y7)</f>
        <v>80.010000000000005</v>
      </c>
      <c r="Z6" s="33">
        <f t="shared" si="4"/>
        <v>79.709999999999994</v>
      </c>
      <c r="AA6" s="33">
        <f t="shared" si="4"/>
        <v>80.459999999999994</v>
      </c>
      <c r="AB6" s="33">
        <f t="shared" si="4"/>
        <v>80.19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1842.33</v>
      </c>
      <c r="BF6" s="33">
        <f t="shared" ref="BF6:BN6" si="7">IF(BF7="",NA(),BF7)</f>
        <v>1341.29</v>
      </c>
      <c r="BG6" s="33">
        <f t="shared" si="7"/>
        <v>1320.93</v>
      </c>
      <c r="BH6" s="33">
        <f t="shared" si="7"/>
        <v>1393.15</v>
      </c>
      <c r="BI6" s="33">
        <f t="shared" si="7"/>
        <v>865.89</v>
      </c>
      <c r="BJ6" s="33">
        <f t="shared" si="7"/>
        <v>1835.56</v>
      </c>
      <c r="BK6" s="33">
        <f t="shared" si="7"/>
        <v>1716.82</v>
      </c>
      <c r="BL6" s="33">
        <f t="shared" si="7"/>
        <v>1554.05</v>
      </c>
      <c r="BM6" s="33">
        <f t="shared" si="7"/>
        <v>1671.86</v>
      </c>
      <c r="BN6" s="33">
        <f t="shared" si="7"/>
        <v>1673.47</v>
      </c>
      <c r="BO6" s="32" t="str">
        <f>IF(BO7="","",IF(BO7="-","【-】","【"&amp;SUBSTITUTE(TEXT(BO7,"#,##0.00"),"-","△")&amp;"】"))</f>
        <v>【1,457.06】</v>
      </c>
      <c r="BP6" s="33">
        <f>IF(BP7="",NA(),BP7)</f>
        <v>60.02</v>
      </c>
      <c r="BQ6" s="33">
        <f t="shared" ref="BQ6:BY6" si="8">IF(BQ7="",NA(),BQ7)</f>
        <v>53.86</v>
      </c>
      <c r="BR6" s="33">
        <f t="shared" si="8"/>
        <v>52.81</v>
      </c>
      <c r="BS6" s="33">
        <f t="shared" si="8"/>
        <v>47.26</v>
      </c>
      <c r="BT6" s="33">
        <f t="shared" si="8"/>
        <v>47.32</v>
      </c>
      <c r="BU6" s="33">
        <f t="shared" si="8"/>
        <v>52.89</v>
      </c>
      <c r="BV6" s="33">
        <f t="shared" si="8"/>
        <v>51.73</v>
      </c>
      <c r="BW6" s="33">
        <f t="shared" si="8"/>
        <v>53.01</v>
      </c>
      <c r="BX6" s="33">
        <f t="shared" si="8"/>
        <v>50.54</v>
      </c>
      <c r="BY6" s="33">
        <f t="shared" si="8"/>
        <v>49.22</v>
      </c>
      <c r="BZ6" s="32" t="str">
        <f>IF(BZ7="","",IF(BZ7="-","【-】","【"&amp;SUBSTITUTE(TEXT(BZ7,"#,##0.00"),"-","△")&amp;"】"))</f>
        <v>【64.73】</v>
      </c>
      <c r="CA6" s="33">
        <f>IF(CA7="",NA(),CA7)</f>
        <v>246.83</v>
      </c>
      <c r="CB6" s="33">
        <f t="shared" ref="CB6:CJ6" si="9">IF(CB7="",NA(),CB7)</f>
        <v>275.56</v>
      </c>
      <c r="CC6" s="33">
        <f t="shared" si="9"/>
        <v>279.20999999999998</v>
      </c>
      <c r="CD6" s="33">
        <f t="shared" si="9"/>
        <v>290.02999999999997</v>
      </c>
      <c r="CE6" s="33">
        <f t="shared" si="9"/>
        <v>295.08999999999997</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41.68</v>
      </c>
      <c r="CM6" s="33">
        <f t="shared" ref="CM6:CU6" si="10">IF(CM7="",NA(),CM7)</f>
        <v>42.43</v>
      </c>
      <c r="CN6" s="33">
        <f t="shared" si="10"/>
        <v>40.369999999999997</v>
      </c>
      <c r="CO6" s="33">
        <f t="shared" si="10"/>
        <v>51.77</v>
      </c>
      <c r="CP6" s="33">
        <f t="shared" si="10"/>
        <v>49.68</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87.72</v>
      </c>
      <c r="CX6" s="33">
        <f t="shared" ref="CX6:DF6" si="11">IF(CX7="",NA(),CX7)</f>
        <v>87.81</v>
      </c>
      <c r="CY6" s="33">
        <f t="shared" si="11"/>
        <v>88.74</v>
      </c>
      <c r="CZ6" s="33">
        <f t="shared" si="11"/>
        <v>89.22</v>
      </c>
      <c r="DA6" s="33">
        <f t="shared" si="11"/>
        <v>89.83</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222135</v>
      </c>
      <c r="D7" s="35">
        <v>47</v>
      </c>
      <c r="E7" s="35">
        <v>17</v>
      </c>
      <c r="F7" s="35">
        <v>4</v>
      </c>
      <c r="G7" s="35">
        <v>0</v>
      </c>
      <c r="H7" s="35" t="s">
        <v>96</v>
      </c>
      <c r="I7" s="35" t="s">
        <v>97</v>
      </c>
      <c r="J7" s="35" t="s">
        <v>98</v>
      </c>
      <c r="K7" s="35" t="s">
        <v>99</v>
      </c>
      <c r="L7" s="35" t="s">
        <v>100</v>
      </c>
      <c r="M7" s="36" t="s">
        <v>101</v>
      </c>
      <c r="N7" s="36" t="s">
        <v>102</v>
      </c>
      <c r="O7" s="36">
        <v>3.43</v>
      </c>
      <c r="P7" s="36">
        <v>100</v>
      </c>
      <c r="Q7" s="36">
        <v>2786</v>
      </c>
      <c r="R7" s="36">
        <v>117609</v>
      </c>
      <c r="S7" s="36">
        <v>265.69</v>
      </c>
      <c r="T7" s="36">
        <v>442.65</v>
      </c>
      <c r="U7" s="36">
        <v>4033</v>
      </c>
      <c r="V7" s="36">
        <v>1.64</v>
      </c>
      <c r="W7" s="36">
        <v>2459.15</v>
      </c>
      <c r="X7" s="36">
        <v>78.03</v>
      </c>
      <c r="Y7" s="36">
        <v>80.010000000000005</v>
      </c>
      <c r="Z7" s="36">
        <v>79.709999999999994</v>
      </c>
      <c r="AA7" s="36">
        <v>80.459999999999994</v>
      </c>
      <c r="AB7" s="36">
        <v>80.19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1842.33</v>
      </c>
      <c r="BF7" s="36">
        <v>1341.29</v>
      </c>
      <c r="BG7" s="36">
        <v>1320.93</v>
      </c>
      <c r="BH7" s="36">
        <v>1393.15</v>
      </c>
      <c r="BI7" s="36">
        <v>865.89</v>
      </c>
      <c r="BJ7" s="36">
        <v>1835.56</v>
      </c>
      <c r="BK7" s="36">
        <v>1716.82</v>
      </c>
      <c r="BL7" s="36">
        <v>1554.05</v>
      </c>
      <c r="BM7" s="36">
        <v>1671.86</v>
      </c>
      <c r="BN7" s="36">
        <v>1673.47</v>
      </c>
      <c r="BO7" s="36">
        <v>1457.06</v>
      </c>
      <c r="BP7" s="36">
        <v>60.02</v>
      </c>
      <c r="BQ7" s="36">
        <v>53.86</v>
      </c>
      <c r="BR7" s="36">
        <v>52.81</v>
      </c>
      <c r="BS7" s="36">
        <v>47.26</v>
      </c>
      <c r="BT7" s="36">
        <v>47.32</v>
      </c>
      <c r="BU7" s="36">
        <v>52.89</v>
      </c>
      <c r="BV7" s="36">
        <v>51.73</v>
      </c>
      <c r="BW7" s="36">
        <v>53.01</v>
      </c>
      <c r="BX7" s="36">
        <v>50.54</v>
      </c>
      <c r="BY7" s="36">
        <v>49.22</v>
      </c>
      <c r="BZ7" s="36">
        <v>64.73</v>
      </c>
      <c r="CA7" s="36">
        <v>246.83</v>
      </c>
      <c r="CB7" s="36">
        <v>275.56</v>
      </c>
      <c r="CC7" s="36">
        <v>279.20999999999998</v>
      </c>
      <c r="CD7" s="36">
        <v>290.02999999999997</v>
      </c>
      <c r="CE7" s="36">
        <v>295.08999999999997</v>
      </c>
      <c r="CF7" s="36">
        <v>300.52</v>
      </c>
      <c r="CG7" s="36">
        <v>310.47000000000003</v>
      </c>
      <c r="CH7" s="36">
        <v>299.39</v>
      </c>
      <c r="CI7" s="36">
        <v>320.36</v>
      </c>
      <c r="CJ7" s="36">
        <v>332.02</v>
      </c>
      <c r="CK7" s="36">
        <v>250.25</v>
      </c>
      <c r="CL7" s="36">
        <v>41.68</v>
      </c>
      <c r="CM7" s="36">
        <v>42.43</v>
      </c>
      <c r="CN7" s="36">
        <v>40.369999999999997</v>
      </c>
      <c r="CO7" s="36">
        <v>51.77</v>
      </c>
      <c r="CP7" s="36">
        <v>49.68</v>
      </c>
      <c r="CQ7" s="36">
        <v>36.799999999999997</v>
      </c>
      <c r="CR7" s="36">
        <v>36.67</v>
      </c>
      <c r="CS7" s="36">
        <v>36.200000000000003</v>
      </c>
      <c r="CT7" s="36">
        <v>34.74</v>
      </c>
      <c r="CU7" s="36">
        <v>36.65</v>
      </c>
      <c r="CV7" s="36">
        <v>40.31</v>
      </c>
      <c r="CW7" s="36">
        <v>87.72</v>
      </c>
      <c r="CX7" s="36">
        <v>87.81</v>
      </c>
      <c r="CY7" s="36">
        <v>88.74</v>
      </c>
      <c r="CZ7" s="36">
        <v>89.22</v>
      </c>
      <c r="DA7" s="36">
        <v>89.83</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2017-02-24T05:45:08Z</cp:lastPrinted>
  <dcterms:created xsi:type="dcterms:W3CDTF">2017-02-08T03:01:44Z</dcterms:created>
  <dcterms:modified xsi:type="dcterms:W3CDTF">2017-02-24T05:45:13Z</dcterms:modified>
  <cp:category/>
</cp:coreProperties>
</file>