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<sst xmlns="http://schemas.openxmlformats.org/spreadsheetml/2006/main" count="220" uniqueCount="107">
  <si>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</si>
  <si>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</si>
  <si>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</si>
  <si>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</si>
  <si>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</si>
  <si>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</si>
  <si>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</si>
  <si>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</si>
  <si>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</si>
  <si>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</si>
  <si>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</si>
  <si>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</si>
  <si>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</si>
  <si>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</si>
  <si>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</si>
  <si>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</si>
  <si>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</si>
  <si>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</si>
  <si>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</si>
  <si>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</si>
  <si>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</si>
  <si>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</si>
  <si>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</si>
  <si>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</si>
  <si>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</si>
  <si>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</si>
  <si>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</si>
  <si>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</si>
  <si>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</si>
  <si>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</si>
  <si>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</si>
  <si>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</si>
  <si>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</si>
  <si>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</si>
  <si>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</si>
  <si>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</si>
  <si>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</si>
  <si>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</si>
  <si>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</si>
  <si>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</si>
  <si>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</si>
  <si>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</si>
  <si>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</si>
  <si>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</si>
  <si>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</si>
  <si>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</si>
  <si>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</si>
  <si>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</si>
  <si>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</si>
  <si>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</si>
  <si>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</si>
  <si>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</si>
  <si>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</si>
  <si>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</si>
  <si>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</si>
  <si>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</si>
  <si>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</si>
  <si>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</si>
  <si>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</si>
  <si>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</si>
  <si>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</si>
  <si>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</si>
  <si>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</si>
  <si>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</si>
  <si>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</si>
  <si>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</si>
  <si>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</si>
  <si>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</si>
  <si>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</si>
  <si>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</si>
  <si>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</si>
  <si>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</si>
  <si>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</si>
  <si>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</si>
  <si>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</si>
  <si>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</si>
  <si>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</si>
  <si>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</si>
  <si>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</si>
  <si>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</si>
  <si>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</si>
  <si>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</si>
  <si>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</si>
  <si>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</si>
  <si>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</si>
  <si>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</si>
  <si>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</si>
  <si>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</si>
  <si>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</si>
  <si>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</si>
  <si>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</si>
  <si>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</si>
  <si>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</si>
  <si>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大井上水道企業団</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</si>
  <si>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</si>
  <si>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</si>
  <si>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</si>
  <si>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</si>
  <si>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</si>
  <si>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</si>
  <si>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</si>
  <si>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</si>
  <si>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</si>
  <si>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</si>
  <si>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資本計画を実施していくための財政計画を作成中である。財政計画では、中長期における健全な財政基盤を確保するため、料金の適正化や企業債の有効活用も含めた計画を作成し、水道事業の健全化を図っていく予定である。</t>
    <rPh sb="0" eb="2">
      <t>シホン</t>
    </rPh>
    <rPh sb="2" eb="4">
      <t>ケイカク</t>
    </rPh>
    <rPh sb="5" eb="7">
      <t>ジッシ</t>
    </rPh>
    <rPh sb="14" eb="16">
      <t>ザイセイ</t>
    </rPh>
    <rPh sb="16" eb="18">
      <t>ケイカク</t>
    </rPh>
    <rPh sb="19" eb="21">
      <t>サクセイ</t>
    </rPh>
    <rPh sb="21" eb="22">
      <t>ナカ</t>
    </rPh>
    <rPh sb="26" eb="28">
      <t>ザイセイ</t>
    </rPh>
    <rPh sb="28" eb="30">
      <t>ケイカク</t>
    </rPh>
    <rPh sb="33" eb="34">
      <t>チュウ</t>
    </rPh>
    <rPh sb="34" eb="36">
      <t>チョウキ</t>
    </rPh>
    <rPh sb="40" eb="42">
      <t>ケンゼン</t>
    </rPh>
    <rPh sb="43" eb="45">
      <t>ザイセイ</t>
    </rPh>
    <rPh sb="45" eb="47">
      <t>キバン</t>
    </rPh>
    <rPh sb="48" eb="50">
      <t>カクホ</t>
    </rPh>
    <rPh sb="55" eb="57">
      <t>リョウキン</t>
    </rPh>
    <rPh sb="58" eb="61">
      <t>テキセイカ</t>
    </rPh>
    <rPh sb="62" eb="64">
      <t>キギョウ</t>
    </rPh>
    <rPh sb="64" eb="65">
      <t>サイ</t>
    </rPh>
    <rPh sb="66" eb="68">
      <t>ユウコウ</t>
    </rPh>
    <rPh sb="68" eb="70">
      <t>カツヨウ</t>
    </rPh>
    <rPh sb="71" eb="72">
      <t>フク</t>
    </rPh>
    <rPh sb="74" eb="76">
      <t>ケイカク</t>
    </rPh>
    <rPh sb="77" eb="79">
      <t>サクセイ</t>
    </rPh>
    <rPh sb="81" eb="83">
      <t>スイドウ</t>
    </rPh>
    <rPh sb="83" eb="85">
      <t>ジギョウ</t>
    </rPh>
    <rPh sb="86" eb="89">
      <t>ケンゼンカ</t>
    </rPh>
    <rPh sb="90" eb="91">
      <t>ハカ</t>
    </rPh>
    <rPh sb="95" eb="97">
      <t>ヨテイ</t>
    </rPh>
    <phoneticPr fontId="4"/>
  </si>
  <si>
    <t>｢経常収支比率」・「料金回収率」は100%をわずかに上回っており、給水収益により費用を賄い黒字化を維持している。しかし、今後も給水収益の減少傾向は続くと思われることから、経営状況は厳しくなると考えられる。また、「給水原価」は類似団体と比較すると非常に低い単価となっているが、今後は、減価償却費等の増加及び有収水量の減少から上昇していくと思われる。</t>
    <rPh sb="1" eb="3">
      <t>ケイジョウ</t>
    </rPh>
    <rPh sb="3" eb="5">
      <t>シュウシ</t>
    </rPh>
    <rPh sb="5" eb="7">
      <t>ヒリツ</t>
    </rPh>
    <rPh sb="10" eb="12">
      <t>リョウキン</t>
    </rPh>
    <rPh sb="12" eb="14">
      <t>カイシュウ</t>
    </rPh>
    <rPh sb="14" eb="15">
      <t>リツ</t>
    </rPh>
    <rPh sb="26" eb="28">
      <t>ウワマワ</t>
    </rPh>
    <rPh sb="33" eb="35">
      <t>キュウスイ</t>
    </rPh>
    <rPh sb="35" eb="37">
      <t>シュウエキ</t>
    </rPh>
    <rPh sb="40" eb="42">
      <t>ヒヨウ</t>
    </rPh>
    <rPh sb="43" eb="44">
      <t>マカナ</t>
    </rPh>
    <rPh sb="45" eb="48">
      <t>クロジカ</t>
    </rPh>
    <rPh sb="49" eb="51">
      <t>イジ</t>
    </rPh>
    <rPh sb="60" eb="62">
      <t>コンゴ</t>
    </rPh>
    <rPh sb="63" eb="65">
      <t>キュウスイ</t>
    </rPh>
    <rPh sb="65" eb="67">
      <t>シュウエキ</t>
    </rPh>
    <rPh sb="68" eb="70">
      <t>ゲンショウ</t>
    </rPh>
    <rPh sb="70" eb="72">
      <t>ケイコウ</t>
    </rPh>
    <rPh sb="73" eb="74">
      <t>ツヅ</t>
    </rPh>
    <rPh sb="76" eb="77">
      <t>オモ</t>
    </rPh>
    <rPh sb="85" eb="87">
      <t>ケイエイ</t>
    </rPh>
    <rPh sb="87" eb="89">
      <t>ジョウキョウ</t>
    </rPh>
    <rPh sb="90" eb="91">
      <t>キビ</t>
    </rPh>
    <rPh sb="96" eb="97">
      <t>カンガ</t>
    </rPh>
    <rPh sb="106" eb="108">
      <t>キュウスイ</t>
    </rPh>
    <rPh sb="108" eb="110">
      <t>ゲンカ</t>
    </rPh>
    <rPh sb="112" eb="114">
      <t>ルイジ</t>
    </rPh>
    <rPh sb="114" eb="116">
      <t>ダンタイ</t>
    </rPh>
    <rPh sb="117" eb="119">
      <t>ヒカク</t>
    </rPh>
    <rPh sb="122" eb="124">
      <t>ヒジョウ</t>
    </rPh>
    <rPh sb="125" eb="126">
      <t>ヒク</t>
    </rPh>
    <rPh sb="127" eb="129">
      <t>タンカ</t>
    </rPh>
    <rPh sb="137" eb="139">
      <t>コンゴ</t>
    </rPh>
    <rPh sb="141" eb="143">
      <t>ゲンカ</t>
    </rPh>
    <rPh sb="143" eb="145">
      <t>ショウキャク</t>
    </rPh>
    <rPh sb="145" eb="146">
      <t>ヒ</t>
    </rPh>
    <rPh sb="146" eb="147">
      <t>ナド</t>
    </rPh>
    <rPh sb="148" eb="150">
      <t>ゾウカ</t>
    </rPh>
    <rPh sb="150" eb="151">
      <t>オヨ</t>
    </rPh>
    <phoneticPr fontId="4"/>
  </si>
  <si>
    <t>配水池及び基幹管路である送水管の更新は進んでいるが、拡張時期に大量に布設した配水管の更新時期にきていることから、｢経年化率」が高くなってきている。今後は、アセットマネジメントに基づいた資本計画に沿って配水管の更新を行っていき、「管路更新率」を高め、「経年化率」の抑制に努めていく計画である。                                                          ※①有形固定資産減価償却率のH27値が"0"であるが実数値は43.25%であり、実際には平均値と同じく僅かに上昇している。</t>
    <rPh sb="0" eb="2">
      <t>ハイスイ</t>
    </rPh>
    <rPh sb="2" eb="3">
      <t>イケ</t>
    </rPh>
    <rPh sb="3" eb="4">
      <t>オヨ</t>
    </rPh>
    <rPh sb="5" eb="7">
      <t>キカン</t>
    </rPh>
    <rPh sb="7" eb="9">
      <t>カンロ</t>
    </rPh>
    <rPh sb="12" eb="15">
      <t>ソウスイカン</t>
    </rPh>
    <rPh sb="16" eb="18">
      <t>コウシン</t>
    </rPh>
    <rPh sb="19" eb="20">
      <t>スス</t>
    </rPh>
    <rPh sb="205" eb="207">
      <t>ユウケイ</t>
    </rPh>
    <rPh sb="207" eb="209">
      <t>コテイ</t>
    </rPh>
    <rPh sb="209" eb="211">
      <t>シサン</t>
    </rPh>
    <rPh sb="211" eb="213">
      <t>ゲンカ</t>
    </rPh>
    <rPh sb="213" eb="215">
      <t>ショウキャク</t>
    </rPh>
    <rPh sb="215" eb="216">
      <t>リツ</t>
    </rPh>
    <rPh sb="220" eb="221">
      <t>アタイ</t>
    </rPh>
    <rPh sb="243" eb="245">
      <t>ジッサイ</t>
    </rPh>
    <rPh sb="247" eb="250">
      <t>ヘイキンチ</t>
    </rPh>
    <rPh sb="251" eb="252">
      <t>オナ</t>
    </rPh>
    <rPh sb="254" eb="255">
      <t>ワズ</t>
    </rPh>
    <rPh sb="257" eb="25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</si>
</sst>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1.18</c:v>
                </c:pt>
                <c:pt idx="1">
                  <c:v>1.18</c:v>
                </c:pt>
                <c:pt idx="2">
                  <c:v>0.13</c:v>
                </c:pt>
                <c:pt idx="3">
                  <c:v>0.35</c:v>
                </c:pt>
                <c:pt idx="4">
                  <c:v>0.55000000000000004</c:v>
                </c:pt>
              </c:numCache>
            </c:numRef>
          </c:val>
        </c:ser>
        <c:dLbls>
          <c:showLegendKey val="0"/>
          <c:showVal val="0"/>
          <c:showCatName val="0"/>
          <c:showSerName val="0"/>
          <c:showPercent val="0"/>
          <c:showBubbleSize val="0"/>
        </c:dLbls>
        <c:gapWidth val="150"/>
        <c:axId val="106852736"/>
        <c:axId val="1068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06852736"/>
        <c:axId val="106854656"/>
      </c:lineChart>
      <c:dateAx>
        <c:axId val="106852736"/>
        <c:scaling>
          <c:orientation val="minMax"/>
        </c:scaling>
        <c:delete val="1"/>
        <c:axPos val="b"/>
        <c:numFmt formatCode="ge" sourceLinked="1"/>
        <c:majorTickMark val="none"/>
        <c:minorTickMark val="none"/>
        <c:tickLblPos val="none"/>
        <c:crossAx val="106854656"/>
        <c:crosses val="autoZero"/>
        <c:auto val="1"/>
        <c:lblOffset val="100"/>
        <c:baseTimeUnit val="years"/>
      </c:dateAx>
      <c:valAx>
        <c:axId val="1068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74.27</c:v>
                </c:pt>
                <c:pt idx="1">
                  <c:v>71.38</c:v>
                </c:pt>
                <c:pt idx="2">
                  <c:v>69.55</c:v>
                </c:pt>
                <c:pt idx="3">
                  <c:v>71.489999999999995</c:v>
                </c:pt>
                <c:pt idx="4">
                  <c:v>69.84</c:v>
                </c:pt>
              </c:numCache>
            </c:numRef>
          </c:val>
        </c:ser>
        <c:dLbls>
          <c:showLegendKey val="0"/>
          <c:showVal val="0"/>
          <c:showCatName val="0"/>
          <c:showSerName val="0"/>
          <c:showPercent val="0"/>
          <c:showBubbleSize val="0"/>
        </c:dLbls>
        <c:gapWidth val="150"/>
        <c:axId val="123605760"/>
        <c:axId val="1236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23605760"/>
        <c:axId val="123607680"/>
      </c:lineChart>
      <c:dateAx>
        <c:axId val="123605760"/>
        <c:scaling>
          <c:orientation val="minMax"/>
        </c:scaling>
        <c:delete val="1"/>
        <c:axPos val="b"/>
        <c:numFmt formatCode="ge" sourceLinked="1"/>
        <c:majorTickMark val="none"/>
        <c:minorTickMark val="none"/>
        <c:tickLblPos val="none"/>
        <c:crossAx val="123607680"/>
        <c:crosses val="autoZero"/>
        <c:auto val="1"/>
        <c:lblOffset val="100"/>
        <c:baseTimeUnit val="years"/>
      </c:dateAx>
      <c:valAx>
        <c:axId val="1236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79.08</c:v>
                </c:pt>
                <c:pt idx="1">
                  <c:v>79.150000000000006</c:v>
                </c:pt>
                <c:pt idx="2">
                  <c:v>80.75</c:v>
                </c:pt>
                <c:pt idx="3">
                  <c:v>78.569999999999993</c:v>
                </c:pt>
                <c:pt idx="4">
                  <c:v>79.55</c:v>
                </c:pt>
              </c:numCache>
            </c:numRef>
          </c:val>
        </c:ser>
        <c:dLbls>
          <c:showLegendKey val="0"/>
          <c:showVal val="0"/>
          <c:showCatName val="0"/>
          <c:showSerName val="0"/>
          <c:showPercent val="0"/>
          <c:showBubbleSize val="0"/>
        </c:dLbls>
        <c:gapWidth val="150"/>
        <c:axId val="123650432"/>
        <c:axId val="1236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23650432"/>
        <c:axId val="123652352"/>
      </c:lineChart>
      <c:dateAx>
        <c:axId val="123650432"/>
        <c:scaling>
          <c:orientation val="minMax"/>
        </c:scaling>
        <c:delete val="1"/>
        <c:axPos val="b"/>
        <c:numFmt formatCode="ge" sourceLinked="1"/>
        <c:majorTickMark val="none"/>
        <c:minorTickMark val="none"/>
        <c:tickLblPos val="none"/>
        <c:crossAx val="123652352"/>
        <c:crosses val="autoZero"/>
        <c:auto val="1"/>
        <c:lblOffset val="100"/>
        <c:baseTimeUnit val="years"/>
      </c:dateAx>
      <c:valAx>
        <c:axId val="123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107.38</c:v>
                </c:pt>
                <c:pt idx="1">
                  <c:v>105.75</c:v>
                </c:pt>
                <c:pt idx="2">
                  <c:v>103.85</c:v>
                </c:pt>
                <c:pt idx="3">
                  <c:v>106.63</c:v>
                </c:pt>
                <c:pt idx="4">
                  <c:v>109</c:v>
                </c:pt>
              </c:numCache>
            </c:numRef>
          </c:val>
        </c:ser>
        <c:dLbls>
          <c:showLegendKey val="0"/>
          <c:showVal val="0"/>
          <c:showCatName val="0"/>
          <c:showSerName val="0"/>
          <c:showPercent val="0"/>
          <c:showBubbleSize val="0"/>
        </c:dLbls>
        <c:gapWidth val="150"/>
        <c:axId val="106872832"/>
        <c:axId val="1068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6872832"/>
        <c:axId val="106874752"/>
      </c:lineChart>
      <c:dateAx>
        <c:axId val="106872832"/>
        <c:scaling>
          <c:orientation val="minMax"/>
        </c:scaling>
        <c:delete val="1"/>
        <c:axPos val="b"/>
        <c:numFmt formatCode="ge" sourceLinked="1"/>
        <c:majorTickMark val="none"/>
        <c:minorTickMark val="none"/>
        <c:tickLblPos val="none"/>
        <c:crossAx val="106874752"/>
        <c:crosses val="autoZero"/>
        <c:auto val="1"/>
        <c:lblOffset val="100"/>
        <c:baseTimeUnit val="years"/>
      </c:dateAx>
      <c:valAx>
        <c:axId val="10687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8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38.33</c:v>
                </c:pt>
                <c:pt idx="1">
                  <c:v>39.58</c:v>
                </c:pt>
                <c:pt idx="2">
                  <c:v>40.79</c:v>
                </c:pt>
                <c:pt idx="3">
                  <c:v>41.93</c:v>
                </c:pt>
                <c:pt idx="4" formatCode="#,##0.00;&quot;△&quot;#,##0.00">
                  <c:v>0</c:v>
                </c:pt>
              </c:numCache>
            </c:numRef>
          </c:val>
        </c:ser>
        <c:dLbls>
          <c:showLegendKey val="0"/>
          <c:showVal val="0"/>
          <c:showCatName val="0"/>
          <c:showSerName val="0"/>
          <c:showPercent val="0"/>
          <c:showBubbleSize val="0"/>
        </c:dLbls>
        <c:gapWidth val="150"/>
        <c:axId val="112665728"/>
        <c:axId val="1126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12665728"/>
        <c:axId val="112667648"/>
      </c:lineChart>
      <c:dateAx>
        <c:axId val="112665728"/>
        <c:scaling>
          <c:orientation val="minMax"/>
        </c:scaling>
        <c:delete val="1"/>
        <c:axPos val="b"/>
        <c:numFmt formatCode="ge" sourceLinked="1"/>
        <c:majorTickMark val="none"/>
        <c:minorTickMark val="none"/>
        <c:tickLblPos val="none"/>
        <c:crossAx val="112667648"/>
        <c:crosses val="autoZero"/>
        <c:auto val="1"/>
        <c:lblOffset val="100"/>
        <c:baseTimeUnit val="years"/>
      </c:dateAx>
      <c:valAx>
        <c:axId val="1126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4.63</c:v>
                </c:pt>
                <c:pt idx="1">
                  <c:v>4.2</c:v>
                </c:pt>
                <c:pt idx="2">
                  <c:v>12.07</c:v>
                </c:pt>
                <c:pt idx="3">
                  <c:v>11.64</c:v>
                </c:pt>
                <c:pt idx="4">
                  <c:v>11.9</c:v>
                </c:pt>
              </c:numCache>
            </c:numRef>
          </c:val>
        </c:ser>
        <c:dLbls>
          <c:showLegendKey val="0"/>
          <c:showVal val="0"/>
          <c:showCatName val="0"/>
          <c:showSerName val="0"/>
          <c:showPercent val="0"/>
          <c:showBubbleSize val="0"/>
        </c:dLbls>
        <c:gapWidth val="150"/>
        <c:axId val="112714496"/>
        <c:axId val="1127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12714496"/>
        <c:axId val="112716416"/>
      </c:lineChart>
      <c:dateAx>
        <c:axId val="112714496"/>
        <c:scaling>
          <c:orientation val="minMax"/>
        </c:scaling>
        <c:delete val="1"/>
        <c:axPos val="b"/>
        <c:numFmt formatCode="ge" sourceLinked="1"/>
        <c:majorTickMark val="none"/>
        <c:minorTickMark val="none"/>
        <c:tickLblPos val="none"/>
        <c:crossAx val="112716416"/>
        <c:crosses val="autoZero"/>
        <c:auto val="1"/>
        <c:lblOffset val="100"/>
        <c:baseTimeUnit val="years"/>
      </c:dateAx>
      <c:valAx>
        <c:axId val="1127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743168"/>
        <c:axId val="1127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12743168"/>
        <c:axId val="112745088"/>
      </c:lineChart>
      <c:dateAx>
        <c:axId val="112743168"/>
        <c:scaling>
          <c:orientation val="minMax"/>
        </c:scaling>
        <c:delete val="1"/>
        <c:axPos val="b"/>
        <c:numFmt formatCode="ge" sourceLinked="1"/>
        <c:majorTickMark val="none"/>
        <c:minorTickMark val="none"/>
        <c:tickLblPos val="none"/>
        <c:crossAx val="112745088"/>
        <c:crosses val="autoZero"/>
        <c:auto val="1"/>
        <c:lblOffset val="100"/>
        <c:baseTimeUnit val="years"/>
      </c:dateAx>
      <c:valAx>
        <c:axId val="11274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7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13464.28</c:v>
                </c:pt>
                <c:pt idx="1">
                  <c:v>5845.45</c:v>
                </c:pt>
                <c:pt idx="2">
                  <c:v>1057.1600000000001</c:v>
                </c:pt>
                <c:pt idx="3">
                  <c:v>1919.25</c:v>
                </c:pt>
                <c:pt idx="4">
                  <c:v>940.57</c:v>
                </c:pt>
              </c:numCache>
            </c:numRef>
          </c:val>
        </c:ser>
        <c:dLbls>
          <c:showLegendKey val="0"/>
          <c:showVal val="0"/>
          <c:showCatName val="0"/>
          <c:showSerName val="0"/>
          <c:showPercent val="0"/>
          <c:showBubbleSize val="0"/>
        </c:dLbls>
        <c:gapWidth val="150"/>
        <c:axId val="112857856"/>
        <c:axId val="1128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12857856"/>
        <c:axId val="112859776"/>
      </c:lineChart>
      <c:dateAx>
        <c:axId val="112857856"/>
        <c:scaling>
          <c:orientation val="minMax"/>
        </c:scaling>
        <c:delete val="1"/>
        <c:axPos val="b"/>
        <c:numFmt formatCode="ge" sourceLinked="1"/>
        <c:majorTickMark val="none"/>
        <c:minorTickMark val="none"/>
        <c:tickLblPos val="none"/>
        <c:crossAx val="112859776"/>
        <c:crosses val="autoZero"/>
        <c:auto val="1"/>
        <c:lblOffset val="100"/>
        <c:baseTimeUnit val="years"/>
      </c:dateAx>
      <c:valAx>
        <c:axId val="11285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143.18</c:v>
                </c:pt>
                <c:pt idx="1">
                  <c:v>142.4</c:v>
                </c:pt>
                <c:pt idx="2">
                  <c:v>135.88</c:v>
                </c:pt>
                <c:pt idx="3">
                  <c:v>128.1</c:v>
                </c:pt>
                <c:pt idx="4">
                  <c:v>121.67</c:v>
                </c:pt>
              </c:numCache>
            </c:numRef>
          </c:val>
        </c:ser>
        <c:dLbls>
          <c:showLegendKey val="0"/>
          <c:showVal val="0"/>
          <c:showCatName val="0"/>
          <c:showSerName val="0"/>
          <c:showPercent val="0"/>
          <c:showBubbleSize val="0"/>
        </c:dLbls>
        <c:gapWidth val="150"/>
        <c:axId val="112886144"/>
        <c:axId val="1128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12886144"/>
        <c:axId val="112888064"/>
      </c:lineChart>
      <c:dateAx>
        <c:axId val="112886144"/>
        <c:scaling>
          <c:orientation val="minMax"/>
        </c:scaling>
        <c:delete val="1"/>
        <c:axPos val="b"/>
        <c:numFmt formatCode="ge" sourceLinked="1"/>
        <c:majorTickMark val="none"/>
        <c:minorTickMark val="none"/>
        <c:tickLblPos val="none"/>
        <c:crossAx val="112888064"/>
        <c:crosses val="autoZero"/>
        <c:auto val="1"/>
        <c:lblOffset val="100"/>
        <c:baseTimeUnit val="years"/>
      </c:dateAx>
      <c:valAx>
        <c:axId val="11288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106.6</c:v>
                </c:pt>
                <c:pt idx="1">
                  <c:v>105.06</c:v>
                </c:pt>
                <c:pt idx="2">
                  <c:v>103.16</c:v>
                </c:pt>
                <c:pt idx="3">
                  <c:v>106.25</c:v>
                </c:pt>
                <c:pt idx="4">
                  <c:v>108.76</c:v>
                </c:pt>
              </c:numCache>
            </c:numRef>
          </c:val>
        </c:ser>
        <c:dLbls>
          <c:showLegendKey val="0"/>
          <c:showVal val="0"/>
          <c:showCatName val="0"/>
          <c:showSerName val="0"/>
          <c:showPercent val="0"/>
          <c:showBubbleSize val="0"/>
        </c:dLbls>
        <c:gapWidth val="150"/>
        <c:axId val="112939008"/>
        <c:axId val="1129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12939008"/>
        <c:axId val="112940928"/>
      </c:lineChart>
      <c:dateAx>
        <c:axId val="112939008"/>
        <c:scaling>
          <c:orientation val="minMax"/>
        </c:scaling>
        <c:delete val="1"/>
        <c:axPos val="b"/>
        <c:numFmt formatCode="ge" sourceLinked="1"/>
        <c:majorTickMark val="none"/>
        <c:minorTickMark val="none"/>
        <c:tickLblPos val="none"/>
        <c:crossAx val="112940928"/>
        <c:crosses val="autoZero"/>
        <c:auto val="1"/>
        <c:lblOffset val="100"/>
        <c:baseTimeUnit val="years"/>
      </c:dateAx>
      <c:valAx>
        <c:axId val="1129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107.03</c:v>
                </c:pt>
                <c:pt idx="1">
                  <c:v>108.46</c:v>
                </c:pt>
                <c:pt idx="2">
                  <c:v>110.52</c:v>
                </c:pt>
                <c:pt idx="3">
                  <c:v>107.58</c:v>
                </c:pt>
                <c:pt idx="4">
                  <c:v>104.96</c:v>
                </c:pt>
              </c:numCache>
            </c:numRef>
          </c:val>
        </c:ser>
        <c:dLbls>
          <c:showLegendKey val="0"/>
          <c:showVal val="0"/>
          <c:showCatName val="0"/>
          <c:showSerName val="0"/>
          <c:showPercent val="0"/>
          <c:showBubbleSize val="0"/>
        </c:dLbls>
        <c:gapWidth val="150"/>
        <c:axId val="112950272"/>
        <c:axId val="1129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12950272"/>
        <c:axId val="112960640"/>
      </c:lineChart>
      <c:dateAx>
        <c:axId val="112950272"/>
        <c:scaling>
          <c:orientation val="minMax"/>
        </c:scaling>
        <c:delete val="1"/>
        <c:axPos val="b"/>
        <c:numFmt formatCode="ge" sourceLinked="1"/>
        <c:majorTickMark val="none"/>
        <c:minorTickMark val="none"/>
        <c:tickLblPos val="none"/>
        <c:crossAx val="112960640"/>
        <c:crosses val="autoZero"/>
        <c:auto val="1"/>
        <c:lblOffset val="100"/>
        <c:baseTimeUnit val="years"/>
      </c:dateAx>
      <c:valAx>
        <c:axId val="1129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静岡県　大井上水道企業団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86.93</v>
      </c>
      <c r="K10" s="57"/>
      <c r="L10" s="57"/>
      <c r="M10" s="57"/>
      <c r="N10" s="57"/>
      <c r="O10" s="57"/>
      <c r="P10" s="57"/>
      <c r="Q10" s="57"/>
      <c r="R10" s="57">
        <f>データ!O6</f>
        <v>93.13</v>
      </c>
      <c r="S10" s="57"/>
      <c r="T10" s="57"/>
      <c r="U10" s="57"/>
      <c r="V10" s="57"/>
      <c r="W10" s="57"/>
      <c r="X10" s="57"/>
      <c r="Y10" s="57"/>
      <c r="Z10" s="65">
        <f>データ!P6</f>
        <v>2248</v>
      </c>
      <c r="AA10" s="65"/>
      <c r="AB10" s="65"/>
      <c r="AC10" s="65"/>
      <c r="AD10" s="65"/>
      <c r="AE10" s="65"/>
      <c r="AF10" s="65"/>
      <c r="AG10" s="65"/>
      <c r="AH10" s="2"/>
      <c r="AI10" s="65">
        <f>データ!T6</f>
        <v>20366</v>
      </c>
      <c r="AJ10" s="65"/>
      <c r="AK10" s="65"/>
      <c r="AL10" s="65"/>
      <c r="AM10" s="65"/>
      <c r="AN10" s="65"/>
      <c r="AO10" s="65"/>
      <c r="AP10" s="65"/>
      <c r="AQ10" s="57">
        <f>データ!U6</f>
        <v>32.42</v>
      </c>
      <c r="AR10" s="57"/>
      <c r="AS10" s="57"/>
      <c r="AT10" s="57"/>
      <c r="AU10" s="57"/>
      <c r="AV10" s="57"/>
      <c r="AW10" s="57"/>
      <c r="AX10" s="57"/>
      <c r="AY10" s="57">
        <f>データ!V6</f>
        <v>628.19000000000005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228109</v>
      </c>
      <c r="D6" s="31">
        <f t="shared" si="3"/>
        <v>46</v>
      </c>
      <c r="E6" s="31">
        <f t="shared" si="3"/>
        <v>1</v>
      </c>
      <c r="F6" s="31">
        <f t="shared" si="3"/>
        <v>0</v>
      </c>
      <c r="G6" s="31">
        <f t="shared" si="3"/>
        <v>1</v>
      </c>
      <c r="H6" s="31" t="str">
        <f t="shared" si="3"/>
        <v>静岡県　大井上水道企業団</v>
      </c>
      <c r="I6" s="31" t="str">
        <f t="shared" si="3"/>
        <v>法適用</v>
      </c>
      <c r="J6" s="31" t="str">
        <f t="shared" si="3"/>
        <v>水道事業</v>
      </c>
      <c r="K6" s="31" t="str">
        <f t="shared" si="3"/>
        <v>末端給水事業</v>
      </c>
      <c r="L6" s="31" t="str">
        <f t="shared" si="3"/>
        <v>A6</v>
      </c>
      <c r="M6" s="32" t="str">
        <f t="shared" si="3"/>
        <v>-</v>
      </c>
      <c r="N6" s="32">
        <f t="shared" si="3"/>
        <v>86.93</v>
      </c>
      <c r="O6" s="32">
        <f t="shared" si="3"/>
        <v>93.13</v>
      </c>
      <c r="P6" s="32">
        <f t="shared" si="3"/>
        <v>2248</v>
      </c>
      <c r="Q6" s="32" t="str">
        <f t="shared" si="3"/>
        <v>-</v>
      </c>
      <c r="R6" s="32" t="str">
        <f t="shared" si="3"/>
        <v>-</v>
      </c>
      <c r="S6" s="32" t="str">
        <f t="shared" si="3"/>
        <v>-</v>
      </c>
      <c r="T6" s="32">
        <f t="shared" si="3"/>
        <v>20366</v>
      </c>
      <c r="U6" s="32">
        <f t="shared" si="3"/>
        <v>32.42</v>
      </c>
      <c r="V6" s="32">
        <f t="shared" si="3"/>
        <v>628.19000000000005</v>
      </c>
      <c r="W6" s="33">
        <f>IF(W7="",NA(),W7)</f>
        <v>107.38</v>
      </c>
      <c r="X6" s="33">
        <f t="shared" ref="X6:AF6" si="4">IF(X7="",NA(),X7)</f>
        <v>105.75</v>
      </c>
      <c r="Y6" s="33">
        <f t="shared" si="4"/>
        <v>103.85</v>
      </c>
      <c r="Z6" s="33">
        <f t="shared" si="4"/>
        <v>106.63</v>
      </c>
      <c r="AA6" s="33">
        <f t="shared" si="4"/>
        <v>109</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13464.28</v>
      </c>
      <c r="AT6" s="33">
        <f t="shared" ref="AT6:BB6" si="6">IF(AT7="",NA(),AT7)</f>
        <v>5845.45</v>
      </c>
      <c r="AU6" s="33">
        <f t="shared" si="6"/>
        <v>1057.1600000000001</v>
      </c>
      <c r="AV6" s="33">
        <f t="shared" si="6"/>
        <v>1919.25</v>
      </c>
      <c r="AW6" s="33">
        <f t="shared" si="6"/>
        <v>940.57</v>
      </c>
      <c r="AX6" s="33">
        <f t="shared" si="6"/>
        <v>995.5</v>
      </c>
      <c r="AY6" s="33">
        <f t="shared" si="6"/>
        <v>915.5</v>
      </c>
      <c r="AZ6" s="33">
        <f t="shared" si="6"/>
        <v>963.24</v>
      </c>
      <c r="BA6" s="33">
        <f t="shared" si="6"/>
        <v>381.53</v>
      </c>
      <c r="BB6" s="33">
        <f t="shared" si="6"/>
        <v>391.54</v>
      </c>
      <c r="BC6" s="32" t="str">
        <f>IF(BC7="","",IF(BC7="-","【-】","【"&amp;SUBSTITUTE(TEXT(BC7,"#,##0.00"),"-","△")&amp;"】"))</f>
        <v>【262.74】</v>
      </c>
      <c r="BD6" s="33">
        <f>IF(BD7="",NA(),BD7)</f>
        <v>143.18</v>
      </c>
      <c r="BE6" s="33">
        <f t="shared" ref="BE6:BM6" si="7">IF(BE7="",NA(),BE7)</f>
        <v>142.4</v>
      </c>
      <c r="BF6" s="33">
        <f t="shared" si="7"/>
        <v>135.88</v>
      </c>
      <c r="BG6" s="33">
        <f t="shared" si="7"/>
        <v>128.1</v>
      </c>
      <c r="BH6" s="33">
        <f t="shared" si="7"/>
        <v>121.67</v>
      </c>
      <c r="BI6" s="33">
        <f t="shared" si="7"/>
        <v>414.59</v>
      </c>
      <c r="BJ6" s="33">
        <f t="shared" si="7"/>
        <v>404.78</v>
      </c>
      <c r="BK6" s="33">
        <f t="shared" si="7"/>
        <v>400.38</v>
      </c>
      <c r="BL6" s="33">
        <f t="shared" si="7"/>
        <v>393.27</v>
      </c>
      <c r="BM6" s="33">
        <f t="shared" si="7"/>
        <v>386.97</v>
      </c>
      <c r="BN6" s="32" t="str">
        <f>IF(BN7="","",IF(BN7="-","【-】","【"&amp;SUBSTITUTE(TEXT(BN7,"#,##0.00"),"-","△")&amp;"】"))</f>
        <v>【276.38】</v>
      </c>
      <c r="BO6" s="33">
        <f>IF(BO7="",NA(),BO7)</f>
        <v>106.6</v>
      </c>
      <c r="BP6" s="33">
        <f t="shared" ref="BP6:BX6" si="8">IF(BP7="",NA(),BP7)</f>
        <v>105.06</v>
      </c>
      <c r="BQ6" s="33">
        <f t="shared" si="8"/>
        <v>103.16</v>
      </c>
      <c r="BR6" s="33">
        <f t="shared" si="8"/>
        <v>106.25</v>
      </c>
      <c r="BS6" s="33">
        <f t="shared" si="8"/>
        <v>108.76</v>
      </c>
      <c r="BT6" s="33">
        <f t="shared" si="8"/>
        <v>97.71</v>
      </c>
      <c r="BU6" s="33">
        <f t="shared" si="8"/>
        <v>98.07</v>
      </c>
      <c r="BV6" s="33">
        <f t="shared" si="8"/>
        <v>96.56</v>
      </c>
      <c r="BW6" s="33">
        <f t="shared" si="8"/>
        <v>100.47</v>
      </c>
      <c r="BX6" s="33">
        <f t="shared" si="8"/>
        <v>101.72</v>
      </c>
      <c r="BY6" s="32" t="str">
        <f>IF(BY7="","",IF(BY7="-","【-】","【"&amp;SUBSTITUTE(TEXT(BY7,"#,##0.00"),"-","△")&amp;"】"))</f>
        <v>【104.99】</v>
      </c>
      <c r="BZ6" s="33">
        <f>IF(BZ7="",NA(),BZ7)</f>
        <v>107.03</v>
      </c>
      <c r="CA6" s="33">
        <f t="shared" ref="CA6:CI6" si="9">IF(CA7="",NA(),CA7)</f>
        <v>108.46</v>
      </c>
      <c r="CB6" s="33">
        <f t="shared" si="9"/>
        <v>110.52</v>
      </c>
      <c r="CC6" s="33">
        <f t="shared" si="9"/>
        <v>107.58</v>
      </c>
      <c r="CD6" s="33">
        <f t="shared" si="9"/>
        <v>104.96</v>
      </c>
      <c r="CE6" s="33">
        <f t="shared" si="9"/>
        <v>173.56</v>
      </c>
      <c r="CF6" s="33">
        <f t="shared" si="9"/>
        <v>172.26</v>
      </c>
      <c r="CG6" s="33">
        <f t="shared" si="9"/>
        <v>177.14</v>
      </c>
      <c r="CH6" s="33">
        <f t="shared" si="9"/>
        <v>169.82</v>
      </c>
      <c r="CI6" s="33">
        <f t="shared" si="9"/>
        <v>168.2</v>
      </c>
      <c r="CJ6" s="32" t="str">
        <f>IF(CJ7="","",IF(CJ7="-","【-】","【"&amp;SUBSTITUTE(TEXT(CJ7,"#,##0.00"),"-","△")&amp;"】"))</f>
        <v>【163.72】</v>
      </c>
      <c r="CK6" s="33">
        <f>IF(CK7="",NA(),CK7)</f>
        <v>74.27</v>
      </c>
      <c r="CL6" s="33">
        <f t="shared" ref="CL6:CT6" si="10">IF(CL7="",NA(),CL7)</f>
        <v>71.38</v>
      </c>
      <c r="CM6" s="33">
        <f t="shared" si="10"/>
        <v>69.55</v>
      </c>
      <c r="CN6" s="33">
        <f t="shared" si="10"/>
        <v>71.489999999999995</v>
      </c>
      <c r="CO6" s="33">
        <f t="shared" si="10"/>
        <v>69.84</v>
      </c>
      <c r="CP6" s="33">
        <f t="shared" si="10"/>
        <v>55.84</v>
      </c>
      <c r="CQ6" s="33">
        <f t="shared" si="10"/>
        <v>55.68</v>
      </c>
      <c r="CR6" s="33">
        <f t="shared" si="10"/>
        <v>55.64</v>
      </c>
      <c r="CS6" s="33">
        <f t="shared" si="10"/>
        <v>55.13</v>
      </c>
      <c r="CT6" s="33">
        <f t="shared" si="10"/>
        <v>54.77</v>
      </c>
      <c r="CU6" s="32" t="str">
        <f>IF(CU7="","",IF(CU7="-","【-】","【"&amp;SUBSTITUTE(TEXT(CU7,"#,##0.00"),"-","△")&amp;"】"))</f>
        <v>【59.76】</v>
      </c>
      <c r="CV6" s="33">
        <f>IF(CV7="",NA(),CV7)</f>
        <v>79.08</v>
      </c>
      <c r="CW6" s="33">
        <f t="shared" ref="CW6:DE6" si="11">IF(CW7="",NA(),CW7)</f>
        <v>79.150000000000006</v>
      </c>
      <c r="CX6" s="33">
        <f t="shared" si="11"/>
        <v>80.75</v>
      </c>
      <c r="CY6" s="33">
        <f t="shared" si="11"/>
        <v>78.569999999999993</v>
      </c>
      <c r="CZ6" s="33">
        <f t="shared" si="11"/>
        <v>79.55</v>
      </c>
      <c r="DA6" s="33">
        <f t="shared" si="11"/>
        <v>83.11</v>
      </c>
      <c r="DB6" s="33">
        <f t="shared" si="11"/>
        <v>83.18</v>
      </c>
      <c r="DC6" s="33">
        <f t="shared" si="11"/>
        <v>83.09</v>
      </c>
      <c r="DD6" s="33">
        <f t="shared" si="11"/>
        <v>83</v>
      </c>
      <c r="DE6" s="33">
        <f t="shared" si="11"/>
        <v>82.89</v>
      </c>
      <c r="DF6" s="32" t="str">
        <f>IF(DF7="","",IF(DF7="-","【-】","【"&amp;SUBSTITUTE(TEXT(DF7,"#,##0.00"),"-","△")&amp;"】"))</f>
        <v>【89.95】</v>
      </c>
      <c r="DG6" s="33">
        <f>IF(DG7="",NA(),DG7)</f>
        <v>38.33</v>
      </c>
      <c r="DH6" s="33">
        <f t="shared" ref="DH6:DP6" si="12">IF(DH7="",NA(),DH7)</f>
        <v>39.58</v>
      </c>
      <c r="DI6" s="33">
        <f t="shared" si="12"/>
        <v>40.79</v>
      </c>
      <c r="DJ6" s="33">
        <f t="shared" si="12"/>
        <v>41.93</v>
      </c>
      <c r="DK6" s="32">
        <f t="shared" si="12"/>
        <v>0</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4.63</v>
      </c>
      <c r="DS6" s="33">
        <f t="shared" ref="DS6:EA6" si="13">IF(DS7="",NA(),DS7)</f>
        <v>4.2</v>
      </c>
      <c r="DT6" s="33">
        <f t="shared" si="13"/>
        <v>12.07</v>
      </c>
      <c r="DU6" s="33">
        <f t="shared" si="13"/>
        <v>11.64</v>
      </c>
      <c r="DV6" s="33">
        <f t="shared" si="13"/>
        <v>11.9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1.18</v>
      </c>
      <c r="ED6" s="33">
        <f t="shared" ref="ED6:EL6" si="14">IF(ED7="",NA(),ED7)</f>
        <v>1.18</v>
      </c>
      <c r="EE6" s="33">
        <f t="shared" si="14"/>
        <v>0.13</v>
      </c>
      <c r="EF6" s="33">
        <f t="shared" si="14"/>
        <v>0.35</v>
      </c>
      <c r="EG6" s="33">
        <f t="shared" si="14"/>
        <v>0.55000000000000004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228109</v>
      </c>
      <c r="D7" s="35">
        <v>46</v>
      </c>
      <c r="E7" s="35">
        <v>1</v>
      </c>
      <c r="F7" s="35">
        <v>0</v>
      </c>
      <c r="G7" s="35">
        <v>1</v>
      </c>
      <c r="H7" s="35" t="s">
        <v>93</v>
      </c>
      <c r="I7" s="35" t="s">
        <v>94</v>
      </c>
      <c r="J7" s="35" t="s">
        <v>95</v>
      </c>
      <c r="K7" s="35" t="s">
        <v>96</v>
      </c>
      <c r="L7" s="35" t="s">
        <v>97</v>
      </c>
      <c r="M7" s="36" t="s">
        <v>98</v>
      </c>
      <c r="N7" s="36">
        <v>86.93</v>
      </c>
      <c r="O7" s="36">
        <v>93.13</v>
      </c>
      <c r="P7" s="36">
        <v>2248</v>
      </c>
      <c r="Q7" s="36" t="s">
        <v>98</v>
      </c>
      <c r="R7" s="36" t="s">
        <v>98</v>
      </c>
      <c r="S7" s="36" t="s">
        <v>98</v>
      </c>
      <c r="T7" s="36">
        <v>20366</v>
      </c>
      <c r="U7" s="36">
        <v>32.42</v>
      </c>
      <c r="V7" s="36">
        <v>628.19000000000005</v>
      </c>
      <c r="W7" s="36">
        <v>107.38</v>
      </c>
      <c r="X7" s="36">
        <v>105.75</v>
      </c>
      <c r="Y7" s="36">
        <v>103.85</v>
      </c>
      <c r="Z7" s="36">
        <v>106.63</v>
      </c>
      <c r="AA7" s="36">
        <v>109</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13464.28</v>
      </c>
      <c r="AT7" s="36">
        <v>5845.45</v>
      </c>
      <c r="AU7" s="36">
        <v>1057.1600000000001</v>
      </c>
      <c r="AV7" s="36">
        <v>1919.25</v>
      </c>
      <c r="AW7" s="36">
        <v>940.57</v>
      </c>
      <c r="AX7" s="36">
        <v>995.5</v>
      </c>
      <c r="AY7" s="36">
        <v>915.5</v>
      </c>
      <c r="AZ7" s="36">
        <v>963.24</v>
      </c>
      <c r="BA7" s="36">
        <v>381.53</v>
      </c>
      <c r="BB7" s="36">
        <v>391.54</v>
      </c>
      <c r="BC7" s="36">
        <v>262.74</v>
      </c>
      <c r="BD7" s="36">
        <v>143.18</v>
      </c>
      <c r="BE7" s="36">
        <v>142.4</v>
      </c>
      <c r="BF7" s="36">
        <v>135.88</v>
      </c>
      <c r="BG7" s="36">
        <v>128.1</v>
      </c>
      <c r="BH7" s="36">
        <v>121.67</v>
      </c>
      <c r="BI7" s="36">
        <v>414.59</v>
      </c>
      <c r="BJ7" s="36">
        <v>404.78</v>
      </c>
      <c r="BK7" s="36">
        <v>400.38</v>
      </c>
      <c r="BL7" s="36">
        <v>393.27</v>
      </c>
      <c r="BM7" s="36">
        <v>386.97</v>
      </c>
      <c r="BN7" s="36">
        <v>276.38</v>
      </c>
      <c r="BO7" s="36">
        <v>106.6</v>
      </c>
      <c r="BP7" s="36">
        <v>105.06</v>
      </c>
      <c r="BQ7" s="36">
        <v>103.16</v>
      </c>
      <c r="BR7" s="36">
        <v>106.25</v>
      </c>
      <c r="BS7" s="36">
        <v>108.76</v>
      </c>
      <c r="BT7" s="36">
        <v>97.71</v>
      </c>
      <c r="BU7" s="36">
        <v>98.07</v>
      </c>
      <c r="BV7" s="36">
        <v>96.56</v>
      </c>
      <c r="BW7" s="36">
        <v>100.47</v>
      </c>
      <c r="BX7" s="36">
        <v>101.72</v>
      </c>
      <c r="BY7" s="36">
        <v>104.99</v>
      </c>
      <c r="BZ7" s="36">
        <v>107.03</v>
      </c>
      <c r="CA7" s="36">
        <v>108.46</v>
      </c>
      <c r="CB7" s="36">
        <v>110.52</v>
      </c>
      <c r="CC7" s="36">
        <v>107.58</v>
      </c>
      <c r="CD7" s="36">
        <v>104.96</v>
      </c>
      <c r="CE7" s="36">
        <v>173.56</v>
      </c>
      <c r="CF7" s="36">
        <v>172.26</v>
      </c>
      <c r="CG7" s="36">
        <v>177.14</v>
      </c>
      <c r="CH7" s="36">
        <v>169.82</v>
      </c>
      <c r="CI7" s="36">
        <v>168.2</v>
      </c>
      <c r="CJ7" s="36">
        <v>163.72</v>
      </c>
      <c r="CK7" s="36">
        <v>74.27</v>
      </c>
      <c r="CL7" s="36">
        <v>71.38</v>
      </c>
      <c r="CM7" s="36">
        <v>69.55</v>
      </c>
      <c r="CN7" s="36">
        <v>71.489999999999995</v>
      </c>
      <c r="CO7" s="36">
        <v>69.84</v>
      </c>
      <c r="CP7" s="36">
        <v>55.84</v>
      </c>
      <c r="CQ7" s="36">
        <v>55.68</v>
      </c>
      <c r="CR7" s="36">
        <v>55.64</v>
      </c>
      <c r="CS7" s="36">
        <v>55.13</v>
      </c>
      <c r="CT7" s="36">
        <v>54.77</v>
      </c>
      <c r="CU7" s="36">
        <v>59.76</v>
      </c>
      <c r="CV7" s="36">
        <v>79.08</v>
      </c>
      <c r="CW7" s="36">
        <v>79.150000000000006</v>
      </c>
      <c r="CX7" s="36">
        <v>80.75</v>
      </c>
      <c r="CY7" s="36">
        <v>78.569999999999993</v>
      </c>
      <c r="CZ7" s="36">
        <v>79.55</v>
      </c>
      <c r="DA7" s="36">
        <v>83.11</v>
      </c>
      <c r="DB7" s="36">
        <v>83.18</v>
      </c>
      <c r="DC7" s="36">
        <v>83.09</v>
      </c>
      <c r="DD7" s="36">
        <v>83</v>
      </c>
      <c r="DE7" s="36">
        <v>82.89</v>
      </c>
      <c r="DF7" s="36">
        <v>89.95</v>
      </c>
      <c r="DG7" s="36">
        <v>38.33</v>
      </c>
      <c r="DH7" s="36">
        <v>39.58</v>
      </c>
      <c r="DI7" s="36">
        <v>40.79</v>
      </c>
      <c r="DJ7" s="36">
        <v>41.93</v>
      </c>
      <c r="DK7" s="36">
        <v>0</v>
      </c>
      <c r="DL7" s="36">
        <v>37.090000000000003</v>
      </c>
      <c r="DM7" s="36">
        <v>38.07</v>
      </c>
      <c r="DN7" s="36">
        <v>39.06</v>
      </c>
      <c r="DO7" s="36">
        <v>46.66</v>
      </c>
      <c r="DP7" s="36">
        <v>47.46</v>
      </c>
      <c r="DQ7" s="36">
        <v>47.18</v>
      </c>
      <c r="DR7" s="36">
        <v>4.63</v>
      </c>
      <c r="DS7" s="36">
        <v>4.2</v>
      </c>
      <c r="DT7" s="36">
        <v>12.07</v>
      </c>
      <c r="DU7" s="36">
        <v>11.64</v>
      </c>
      <c r="DV7" s="36">
        <v>11.9</v>
      </c>
      <c r="DW7" s="36">
        <v>6.63</v>
      </c>
      <c r="DX7" s="36">
        <v>7.73</v>
      </c>
      <c r="DY7" s="36">
        <v>8.8699999999999992</v>
      </c>
      <c r="DZ7" s="36">
        <v>9.85</v>
      </c>
      <c r="EA7" s="36">
        <v>9.7100000000000009</v>
      </c>
      <c r="EB7" s="36">
        <v>13.18</v>
      </c>
      <c r="EC7" s="36">
        <v>1.18</v>
      </c>
      <c r="ED7" s="36">
        <v>1.18</v>
      </c>
      <c r="EE7" s="36">
        <v>0.13</v>
      </c>
      <c r="EF7" s="36">
        <v>0.35</v>
      </c>
      <c r="EG7" s="36">
        <v>0.55000000000000004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2017-02-23T15:40:46Z</cp:lastPrinted>
  <dcterms:created xsi:type="dcterms:W3CDTF">2017-02-01T08:42:45Z</dcterms:created>
  <dcterms:modified xsi:type="dcterms:W3CDTF">2017-02-23T15:40:47Z</dcterms:modified>
  <cp:category/>
</cp:coreProperties>
</file>