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<sst xmlns="http://schemas.openxmlformats.org/spreadsheetml/2006/main" count="221" uniqueCount="111">
  <si>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</si>
  <si>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</si>
  <si>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</si>
  <si>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</si>
  <si>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</si>
  <si>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</si>
  <si>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</si>
  <si>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</si>
  <si>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</si>
  <si>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</si>
  <si>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</si>
  <si>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</si>
  <si>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</si>
  <si>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</si>
  <si>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</si>
  <si>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</si>
  <si>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</si>
  <si>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</si>
  <si>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</si>
  <si>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</si>
  <si>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</si>
  <si>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</si>
  <si>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</si>
  <si>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</si>
  <si>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</si>
  <si>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</si>
  <si>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</si>
  <si>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</si>
  <si>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</si>
  <si>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</si>
  <si>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</si>
  <si>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</si>
  <si>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</si>
  <si>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</si>
  <si>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</si>
  <si>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</si>
  <si>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</si>
  <si>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</si>
  <si>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</si>
  <si>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</si>
  <si>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</si>
  <si>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</si>
  <si>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</si>
  <si>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</si>
  <si>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</si>
  <si>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</si>
  <si>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</si>
  <si>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</si>
  <si>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</si>
  <si>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</si>
  <si>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</si>
  <si>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</si>
  <si>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</si>
  <si>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</si>
  <si>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</si>
  <si>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</si>
  <si>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</si>
  <si>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</si>
  <si>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</si>
  <si>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</si>
  <si>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</si>
  <si>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</si>
  <si>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</si>
  <si>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</si>
  <si>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</si>
  <si>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</si>
  <si>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</si>
  <si>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</si>
  <si>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</si>
  <si>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</si>
  <si>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</si>
  <si>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</si>
  <si>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</si>
  <si>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</si>
  <si>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</si>
  <si>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</si>
  <si>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</si>
  <si>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</si>
  <si>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</si>
  <si>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</si>
  <si>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</si>
  <si>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</si>
  <si>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</si>
  <si>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</si>
  <si>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</si>
  <si>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</si>
  <si>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</si>
  <si>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</si>
  <si>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</si>
  <si>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</si>
  <si>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</si>
  <si>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</si>
  <si>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</si>
  <si>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</si>
  <si>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</si>
  <si>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</si>
  <si>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富士宮市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</si>
  <si>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</si>
  <si>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</si>
  <si>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</si>
  <si>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</si>
  <si>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</si>
  <si>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</si>
  <si>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</si>
  <si>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</si>
  <si>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</si>
  <si>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</si>
  <si>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</si>
  <si>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収益的収支比率及び経費回収率より、収益が低下傾向であり使用料の見直し等の経営改善が必要です。
　汚水処理原価は増加傾向ですが、水洗化率は１００％で汚水処理人口の増加は見込めず使用料についても県下でも高額であり、使用料の見直しは困難といえますので、効率的な維持管理等費用の削減対策が必要です。</t>
    <rPh sb="1" eb="3">
      <t>シュウエキ</t>
    </rPh>
    <rPh sb="3" eb="4">
      <t>テキ</t>
    </rPh>
    <rPh sb="4" eb="6">
      <t>シュウシ</t>
    </rPh>
    <rPh sb="6" eb="8">
      <t>ヒリツ</t>
    </rPh>
    <rPh sb="8" eb="9">
      <t>オヨ</t>
    </rPh>
    <rPh sb="10" eb="12">
      <t>ケイヒ</t>
    </rPh>
    <rPh sb="12" eb="14">
      <t>カイシュウ</t>
    </rPh>
    <rPh sb="14" eb="15">
      <t>リツ</t>
    </rPh>
    <rPh sb="18" eb="20">
      <t>シュウエキ</t>
    </rPh>
    <rPh sb="21" eb="23">
      <t>テイカ</t>
    </rPh>
    <rPh sb="23" eb="25">
      <t>ケイコウ</t>
    </rPh>
    <rPh sb="28" eb="31">
      <t>シヨウリョウ</t>
    </rPh>
    <rPh sb="32" eb="34">
      <t>ミナオ</t>
    </rPh>
    <rPh sb="35" eb="36">
      <t>トウ</t>
    </rPh>
    <rPh sb="37" eb="39">
      <t>ケイエイ</t>
    </rPh>
    <rPh sb="39" eb="41">
      <t>カイゼン</t>
    </rPh>
    <rPh sb="42" eb="44">
      <t>ヒツヨウ</t>
    </rPh>
    <rPh sb="49" eb="51">
      <t>オスイ</t>
    </rPh>
    <rPh sb="51" eb="53">
      <t>ショリ</t>
    </rPh>
    <rPh sb="53" eb="55">
      <t>ゲンカ</t>
    </rPh>
    <rPh sb="56" eb="58">
      <t>ゾウカ</t>
    </rPh>
    <rPh sb="58" eb="60">
      <t>ケイコウ</t>
    </rPh>
    <rPh sb="64" eb="67">
      <t>スイセンカ</t>
    </rPh>
    <rPh sb="67" eb="68">
      <t>リツ</t>
    </rPh>
    <rPh sb="74" eb="76">
      <t>オスイ</t>
    </rPh>
    <rPh sb="76" eb="78">
      <t>ショリ</t>
    </rPh>
    <rPh sb="78" eb="80">
      <t>ジンコウ</t>
    </rPh>
    <rPh sb="81" eb="83">
      <t>ゾウカ</t>
    </rPh>
    <rPh sb="84" eb="86">
      <t>ミコ</t>
    </rPh>
    <rPh sb="88" eb="91">
      <t>シヨウリョウ</t>
    </rPh>
    <rPh sb="96" eb="98">
      <t>ケンカ</t>
    </rPh>
    <rPh sb="100" eb="102">
      <t>コウガク</t>
    </rPh>
    <rPh sb="106" eb="109">
      <t>シヨウリョウ</t>
    </rPh>
    <rPh sb="110" eb="112">
      <t>ミナオ</t>
    </rPh>
    <rPh sb="114" eb="116">
      <t>コンナン</t>
    </rPh>
    <rPh sb="124" eb="126">
      <t>コウリツ</t>
    </rPh>
    <rPh sb="126" eb="127">
      <t>テキ</t>
    </rPh>
    <rPh sb="128" eb="130">
      <t>イジ</t>
    </rPh>
    <rPh sb="130" eb="132">
      <t>カンリ</t>
    </rPh>
    <rPh sb="132" eb="133">
      <t>トウ</t>
    </rPh>
    <rPh sb="133" eb="135">
      <t>ヒヨウ</t>
    </rPh>
    <rPh sb="136" eb="138">
      <t>サクゲン</t>
    </rPh>
    <rPh sb="138" eb="140">
      <t>タイサク</t>
    </rPh>
    <rPh sb="141" eb="143">
      <t>ヒツヨウ</t>
    </rPh>
    <phoneticPr fontId="4"/>
  </si>
  <si>
    <t>当施設は、平成１２年度までに工事が完了し翌年度供用開始しており、老朽化率は低く施設の更新はまだ行っていません。
　今後、経済性、効率性等考慮し老朽化対策を検討していく必要があります。</t>
    <rPh sb="0" eb="3">
      <t>トウシセツ</t>
    </rPh>
    <rPh sb="5" eb="7">
      <t>ヘイセイ</t>
    </rPh>
    <rPh sb="9" eb="11">
      <t>ネンド</t>
    </rPh>
    <rPh sb="14" eb="16">
      <t>コウジ</t>
    </rPh>
    <rPh sb="17" eb="19">
      <t>カンリョウ</t>
    </rPh>
    <rPh sb="20" eb="23">
      <t>ヨクネンド</t>
    </rPh>
    <rPh sb="23" eb="25">
      <t>キョウヨウ</t>
    </rPh>
    <rPh sb="25" eb="27">
      <t>カイシ</t>
    </rPh>
    <rPh sb="32" eb="35">
      <t>ロウキュウカ</t>
    </rPh>
    <rPh sb="35" eb="36">
      <t>リツ</t>
    </rPh>
    <rPh sb="37" eb="38">
      <t>ヒク</t>
    </rPh>
    <rPh sb="39" eb="41">
      <t>シセツ</t>
    </rPh>
    <rPh sb="42" eb="44">
      <t>コウシン</t>
    </rPh>
    <rPh sb="47" eb="48">
      <t>オコナ</t>
    </rPh>
    <rPh sb="57" eb="59">
      <t>コンゴ</t>
    </rPh>
    <rPh sb="60" eb="63">
      <t>ケイザイセイ</t>
    </rPh>
    <rPh sb="64" eb="66">
      <t>コウリツ</t>
    </rPh>
    <rPh sb="66" eb="67">
      <t>セイ</t>
    </rPh>
    <rPh sb="67" eb="68">
      <t>トウ</t>
    </rPh>
    <rPh sb="68" eb="70">
      <t>コウリョ</t>
    </rPh>
    <rPh sb="71" eb="74">
      <t>ロウキュウカ</t>
    </rPh>
    <rPh sb="74" eb="76">
      <t>タイサク</t>
    </rPh>
    <rPh sb="77" eb="79">
      <t>ケントウ</t>
    </rPh>
    <rPh sb="83" eb="85">
      <t>ヒツヨウ</t>
    </rPh>
    <phoneticPr fontId="4"/>
  </si>
  <si>
    <t>　当施設は、小規模で整備も完了し汚水処理人口の増加が見込めない施設であります。その反面、施設の維持管理及び更新等費用の増が見込まれる状況で、安定的に継続していくためには経営改善が必要です。</t>
    <rPh sb="1" eb="4">
      <t>トウシセツ</t>
    </rPh>
    <rPh sb="6" eb="9">
      <t>ショウキボ</t>
    </rPh>
    <rPh sb="10" eb="12">
      <t>セイビ</t>
    </rPh>
    <rPh sb="13" eb="15">
      <t>カンリョウ</t>
    </rPh>
    <rPh sb="16" eb="18">
      <t>オスイ</t>
    </rPh>
    <rPh sb="18" eb="20">
      <t>ショリ</t>
    </rPh>
    <rPh sb="20" eb="22">
      <t>ジンコウ</t>
    </rPh>
    <rPh sb="23" eb="25">
      <t>ゾウカ</t>
    </rPh>
    <rPh sb="26" eb="28">
      <t>ミコ</t>
    </rPh>
    <rPh sb="31" eb="33">
      <t>シセツ</t>
    </rPh>
    <rPh sb="41" eb="43">
      <t>ハンメン</t>
    </rPh>
    <rPh sb="44" eb="46">
      <t>シセツ</t>
    </rPh>
    <rPh sb="47" eb="49">
      <t>イジ</t>
    </rPh>
    <rPh sb="49" eb="51">
      <t>カンリ</t>
    </rPh>
    <rPh sb="51" eb="52">
      <t>オヨ</t>
    </rPh>
    <rPh sb="53" eb="55">
      <t>コウシン</t>
    </rPh>
    <rPh sb="55" eb="56">
      <t>トウ</t>
    </rPh>
    <rPh sb="56" eb="58">
      <t>ヒヨウ</t>
    </rPh>
    <rPh sb="59" eb="60">
      <t>ゾウ</t>
    </rPh>
    <rPh sb="61" eb="63">
      <t>ミコ</t>
    </rPh>
    <rPh sb="66" eb="68">
      <t>ジョウキョウ</t>
    </rPh>
    <rPh sb="70" eb="73">
      <t>アンテイテキ</t>
    </rPh>
    <rPh sb="74" eb="76">
      <t>ケイゾク</t>
    </rPh>
    <rPh sb="84" eb="86">
      <t>ケイエイ</t>
    </rPh>
    <rPh sb="86" eb="88">
      <t>カイゼン</t>
    </rPh>
    <rPh sb="89" eb="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</si>
</sst>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59808"/>
        <c:axId val="935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93559808"/>
        <c:axId val="93561984"/>
      </c:lineChart>
      <c:dateAx>
        <c:axId val="93559808"/>
        <c:scaling>
          <c:orientation val="minMax"/>
        </c:scaling>
        <c:delete val="1"/>
        <c:axPos val="b"/>
        <c:numFmt formatCode="ge" sourceLinked="1"/>
        <c:majorTickMark val="none"/>
        <c:minorTickMark val="none"/>
        <c:tickLblPos val="none"/>
        <c:crossAx val="93561984"/>
        <c:crosses val="autoZero"/>
        <c:auto val="1"/>
        <c:lblOffset val="100"/>
        <c:baseTimeUnit val="years"/>
      </c:dateAx>
      <c:valAx>
        <c:axId val="935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81.819999999999993</c:v>
                </c:pt>
              </c:numCache>
            </c:numRef>
          </c:val>
        </c:ser>
        <c:dLbls>
          <c:showLegendKey val="0"/>
          <c:showVal val="0"/>
          <c:showCatName val="0"/>
          <c:showSerName val="0"/>
          <c:showPercent val="0"/>
          <c:showBubbleSize val="0"/>
        </c:dLbls>
        <c:gapWidth val="150"/>
        <c:axId val="94276992"/>
        <c:axId val="94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4276992"/>
        <c:axId val="94303744"/>
      </c:lineChart>
      <c:dateAx>
        <c:axId val="94276992"/>
        <c:scaling>
          <c:orientation val="minMax"/>
        </c:scaling>
        <c:delete val="1"/>
        <c:axPos val="b"/>
        <c:numFmt formatCode="ge" sourceLinked="1"/>
        <c:majorTickMark val="none"/>
        <c:minorTickMark val="none"/>
        <c:tickLblPos val="none"/>
        <c:crossAx val="94303744"/>
        <c:crosses val="autoZero"/>
        <c:auto val="1"/>
        <c:lblOffset val="100"/>
        <c:baseTimeUnit val="years"/>
      </c:dateAx>
      <c:valAx>
        <c:axId val="94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321664"/>
        <c:axId val="94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4321664"/>
        <c:axId val="94348416"/>
      </c:lineChart>
      <c:dateAx>
        <c:axId val="94321664"/>
        <c:scaling>
          <c:orientation val="minMax"/>
        </c:scaling>
        <c:delete val="1"/>
        <c:axPos val="b"/>
        <c:numFmt formatCode="ge" sourceLinked="1"/>
        <c:majorTickMark val="none"/>
        <c:minorTickMark val="none"/>
        <c:tickLblPos val="none"/>
        <c:crossAx val="94348416"/>
        <c:crosses val="autoZero"/>
        <c:auto val="1"/>
        <c:lblOffset val="100"/>
        <c:baseTimeUnit val="years"/>
      </c:dateAx>
      <c:valAx>
        <c:axId val="94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55.48</c:v>
                </c:pt>
                <c:pt idx="1">
                  <c:v>57.22</c:v>
                </c:pt>
                <c:pt idx="2">
                  <c:v>49.32</c:v>
                </c:pt>
                <c:pt idx="3">
                  <c:v>47.2</c:v>
                </c:pt>
                <c:pt idx="4">
                  <c:v>62.36</c:v>
                </c:pt>
              </c:numCache>
            </c:numRef>
          </c:val>
        </c:ser>
        <c:dLbls>
          <c:showLegendKey val="0"/>
          <c:showVal val="0"/>
          <c:showCatName val="0"/>
          <c:showSerName val="0"/>
          <c:showPercent val="0"/>
          <c:showBubbleSize val="0"/>
        </c:dLbls>
        <c:gapWidth val="150"/>
        <c:axId val="93465216"/>
        <c:axId val="934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65216"/>
        <c:axId val="93471488"/>
      </c:lineChart>
      <c:dateAx>
        <c:axId val="93465216"/>
        <c:scaling>
          <c:orientation val="minMax"/>
        </c:scaling>
        <c:delete val="1"/>
        <c:axPos val="b"/>
        <c:numFmt formatCode="ge" sourceLinked="1"/>
        <c:majorTickMark val="none"/>
        <c:minorTickMark val="none"/>
        <c:tickLblPos val="none"/>
        <c:crossAx val="93471488"/>
        <c:crosses val="autoZero"/>
        <c:auto val="1"/>
        <c:lblOffset val="100"/>
        <c:baseTimeUnit val="years"/>
      </c:dateAx>
      <c:valAx>
        <c:axId val="934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85312"/>
        <c:axId val="935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85312"/>
        <c:axId val="93516160"/>
      </c:lineChart>
      <c:dateAx>
        <c:axId val="93485312"/>
        <c:scaling>
          <c:orientation val="minMax"/>
        </c:scaling>
        <c:delete val="1"/>
        <c:axPos val="b"/>
        <c:numFmt formatCode="ge" sourceLinked="1"/>
        <c:majorTickMark val="none"/>
        <c:minorTickMark val="none"/>
        <c:tickLblPos val="none"/>
        <c:crossAx val="93516160"/>
        <c:crosses val="autoZero"/>
        <c:auto val="1"/>
        <c:lblOffset val="100"/>
        <c:baseTimeUnit val="years"/>
      </c:dateAx>
      <c:valAx>
        <c:axId val="935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96928"/>
        <c:axId val="940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96928"/>
        <c:axId val="94007296"/>
      </c:lineChart>
      <c:dateAx>
        <c:axId val="93996928"/>
        <c:scaling>
          <c:orientation val="minMax"/>
        </c:scaling>
        <c:delete val="1"/>
        <c:axPos val="b"/>
        <c:numFmt formatCode="ge" sourceLinked="1"/>
        <c:majorTickMark val="none"/>
        <c:minorTickMark val="none"/>
        <c:tickLblPos val="none"/>
        <c:crossAx val="94007296"/>
        <c:crosses val="autoZero"/>
        <c:auto val="1"/>
        <c:lblOffset val="100"/>
        <c:baseTimeUnit val="years"/>
      </c:dateAx>
      <c:valAx>
        <c:axId val="940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39424"/>
        <c:axId val="940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39424"/>
        <c:axId val="94041600"/>
      </c:lineChart>
      <c:dateAx>
        <c:axId val="94039424"/>
        <c:scaling>
          <c:orientation val="minMax"/>
        </c:scaling>
        <c:delete val="1"/>
        <c:axPos val="b"/>
        <c:numFmt formatCode="ge" sourceLinked="1"/>
        <c:majorTickMark val="none"/>
        <c:minorTickMark val="none"/>
        <c:tickLblPos val="none"/>
        <c:crossAx val="94041600"/>
        <c:crosses val="autoZero"/>
        <c:auto val="1"/>
        <c:lblOffset val="100"/>
        <c:baseTimeUnit val="years"/>
      </c:dateAx>
      <c:valAx>
        <c:axId val="940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84480"/>
        <c:axId val="940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84480"/>
        <c:axId val="94094848"/>
      </c:lineChart>
      <c:dateAx>
        <c:axId val="94084480"/>
        <c:scaling>
          <c:orientation val="minMax"/>
        </c:scaling>
        <c:delete val="1"/>
        <c:axPos val="b"/>
        <c:numFmt formatCode="ge" sourceLinked="1"/>
        <c:majorTickMark val="none"/>
        <c:minorTickMark val="none"/>
        <c:tickLblPos val="none"/>
        <c:crossAx val="94094848"/>
        <c:crosses val="autoZero"/>
        <c:auto val="1"/>
        <c:lblOffset val="100"/>
        <c:baseTimeUnit val="years"/>
      </c:dateAx>
      <c:valAx>
        <c:axId val="940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178304"/>
        <c:axId val="941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4178304"/>
        <c:axId val="94192768"/>
      </c:lineChart>
      <c:dateAx>
        <c:axId val="94178304"/>
        <c:scaling>
          <c:orientation val="minMax"/>
        </c:scaling>
        <c:delete val="1"/>
        <c:axPos val="b"/>
        <c:numFmt formatCode="ge" sourceLinked="1"/>
        <c:majorTickMark val="none"/>
        <c:minorTickMark val="none"/>
        <c:tickLblPos val="none"/>
        <c:crossAx val="94192768"/>
        <c:crosses val="autoZero"/>
        <c:auto val="1"/>
        <c:lblOffset val="100"/>
        <c:baseTimeUnit val="years"/>
      </c:dateAx>
      <c:valAx>
        <c:axId val="941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36.61</c:v>
                </c:pt>
                <c:pt idx="1">
                  <c:v>38.96</c:v>
                </c:pt>
                <c:pt idx="2">
                  <c:v>33.479999999999997</c:v>
                </c:pt>
                <c:pt idx="3">
                  <c:v>32.130000000000003</c:v>
                </c:pt>
                <c:pt idx="4">
                  <c:v>22.29</c:v>
                </c:pt>
              </c:numCache>
            </c:numRef>
          </c:val>
        </c:ser>
        <c:dLbls>
          <c:showLegendKey val="0"/>
          <c:showVal val="0"/>
          <c:showCatName val="0"/>
          <c:showSerName val="0"/>
          <c:showPercent val="0"/>
          <c:showBubbleSize val="0"/>
        </c:dLbls>
        <c:gapWidth val="150"/>
        <c:axId val="94222976"/>
        <c:axId val="942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4222976"/>
        <c:axId val="94233344"/>
      </c:lineChart>
      <c:dateAx>
        <c:axId val="94222976"/>
        <c:scaling>
          <c:orientation val="minMax"/>
        </c:scaling>
        <c:delete val="1"/>
        <c:axPos val="b"/>
        <c:numFmt formatCode="ge" sourceLinked="1"/>
        <c:majorTickMark val="none"/>
        <c:minorTickMark val="none"/>
        <c:tickLblPos val="none"/>
        <c:crossAx val="94233344"/>
        <c:crosses val="autoZero"/>
        <c:auto val="1"/>
        <c:lblOffset val="100"/>
        <c:baseTimeUnit val="years"/>
      </c:dateAx>
      <c:valAx>
        <c:axId val="942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484.9</c:v>
                </c:pt>
                <c:pt idx="1">
                  <c:v>459.24</c:v>
                </c:pt>
                <c:pt idx="2">
                  <c:v>547.98</c:v>
                </c:pt>
                <c:pt idx="3">
                  <c:v>575.92999999999995</c:v>
                </c:pt>
                <c:pt idx="4">
                  <c:v>837.77</c:v>
                </c:pt>
              </c:numCache>
            </c:numRef>
          </c:val>
        </c:ser>
        <c:dLbls>
          <c:showLegendKey val="0"/>
          <c:showVal val="0"/>
          <c:showCatName val="0"/>
          <c:showSerName val="0"/>
          <c:showPercent val="0"/>
          <c:showBubbleSize val="0"/>
        </c:dLbls>
        <c:gapWidth val="150"/>
        <c:axId val="94267264"/>
        <c:axId val="942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4267264"/>
        <c:axId val="94269440"/>
      </c:lineChart>
      <c:dateAx>
        <c:axId val="94267264"/>
        <c:scaling>
          <c:orientation val="minMax"/>
        </c:scaling>
        <c:delete val="1"/>
        <c:axPos val="b"/>
        <c:numFmt formatCode="ge" sourceLinked="1"/>
        <c:majorTickMark val="none"/>
        <c:minorTickMark val="none"/>
        <c:tickLblPos val="none"/>
        <c:crossAx val="94269440"/>
        <c:crosses val="autoZero"/>
        <c:auto val="1"/>
        <c:lblOffset val="100"/>
        <c:baseTimeUnit val="years"/>
      </c:dateAx>
      <c:valAx>
        <c:axId val="942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富士宮市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134526</v>
      </c>
      <c r="AM8" s="47"/>
      <c r="AN8" s="47"/>
      <c r="AO8" s="47"/>
      <c r="AP8" s="47"/>
      <c r="AQ8" s="47"/>
      <c r="AR8" s="47"/>
      <c r="AS8" s="47"/>
      <c r="AT8" s="43">
        <f>データ!S6</f>
        <v>389.08</v>
      </c>
      <c r="AU8" s="43"/>
      <c r="AV8" s="43"/>
      <c r="AW8" s="43"/>
      <c r="AX8" s="43"/>
      <c r="AY8" s="43"/>
      <c r="AZ8" s="43"/>
      <c r="BA8" s="43"/>
      <c r="BB8" s="43">
        <f>データ!T6</f>
        <v>345.75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0.13</v>
      </c>
      <c r="Q10" s="43"/>
      <c r="R10" s="43"/>
      <c r="S10" s="43"/>
      <c r="T10" s="43"/>
      <c r="U10" s="43"/>
      <c r="V10" s="43"/>
      <c r="W10" s="43">
        <f>データ!P6</f>
        <v>100</v>
      </c>
      <c r="X10" s="43"/>
      <c r="Y10" s="43"/>
      <c r="Z10" s="43"/>
      <c r="AA10" s="43"/>
      <c r="AB10" s="43"/>
      <c r="AC10" s="43"/>
      <c r="AD10" s="47">
        <f>データ!Q6</f>
        <v>3465</v>
      </c>
      <c r="AE10" s="47"/>
      <c r="AF10" s="47"/>
      <c r="AG10" s="47"/>
      <c r="AH10" s="47"/>
      <c r="AI10" s="47"/>
      <c r="AJ10" s="47"/>
      <c r="AK10" s="2"/>
      <c r="AL10" s="47">
        <f>データ!U6</f>
        <v>175</v>
      </c>
      <c r="AM10" s="47"/>
      <c r="AN10" s="47"/>
      <c r="AO10" s="47"/>
      <c r="AP10" s="47"/>
      <c r="AQ10" s="47"/>
      <c r="AR10" s="47"/>
      <c r="AS10" s="47"/>
      <c r="AT10" s="43">
        <f>データ!V6</f>
        <v>0.11</v>
      </c>
      <c r="AU10" s="43"/>
      <c r="AV10" s="43"/>
      <c r="AW10" s="43"/>
      <c r="AX10" s="43"/>
      <c r="AY10" s="43"/>
      <c r="AZ10" s="43"/>
      <c r="BA10" s="43"/>
      <c r="BB10" s="43">
        <f>データ!W6</f>
        <v>1590.91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222071</v>
      </c>
      <c r="D6" s="31">
        <f t="shared" si="3"/>
        <v>47</v>
      </c>
      <c r="E6" s="31">
        <f t="shared" si="3"/>
        <v>17</v>
      </c>
      <c r="F6" s="31">
        <f t="shared" si="3"/>
        <v>5</v>
      </c>
      <c r="G6" s="31">
        <f t="shared" si="3"/>
        <v>0</v>
      </c>
      <c r="H6" s="31" t="str">
        <f t="shared" si="3"/>
        <v>静岡県　富士宮市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0.13</v>
      </c>
      <c r="P6" s="32">
        <f t="shared" si="3"/>
        <v>100</v>
      </c>
      <c r="Q6" s="32">
        <f t="shared" si="3"/>
        <v>3465</v>
      </c>
      <c r="R6" s="32">
        <f t="shared" si="3"/>
        <v>134526</v>
      </c>
      <c r="S6" s="32">
        <f t="shared" si="3"/>
        <v>389.08</v>
      </c>
      <c r="T6" s="32">
        <f t="shared" si="3"/>
        <v>345.75</v>
      </c>
      <c r="U6" s="32">
        <f t="shared" si="3"/>
        <v>175</v>
      </c>
      <c r="V6" s="32">
        <f t="shared" si="3"/>
        <v>0.11</v>
      </c>
      <c r="W6" s="32">
        <f t="shared" si="3"/>
        <v>1590.91</v>
      </c>
      <c r="X6" s="33">
        <f>IF(X7="",NA(),X7)</f>
        <v>55.48</v>
      </c>
      <c r="Y6" s="33">
        <f t="shared" ref="Y6:AG6" si="4">IF(Y7="",NA(),Y7)</f>
        <v>57.22</v>
      </c>
      <c r="Z6" s="33">
        <f t="shared" si="4"/>
        <v>49.32</v>
      </c>
      <c r="AA6" s="33">
        <f t="shared" si="4"/>
        <v>47.2</v>
      </c>
      <c r="AB6" s="33">
        <f t="shared" si="4"/>
        <v>62.36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36.61</v>
      </c>
      <c r="BQ6" s="33">
        <f t="shared" ref="BQ6:BY6" si="8">IF(BQ7="",NA(),BQ7)</f>
        <v>38.96</v>
      </c>
      <c r="BR6" s="33">
        <f t="shared" si="8"/>
        <v>33.479999999999997</v>
      </c>
      <c r="BS6" s="33">
        <f t="shared" si="8"/>
        <v>32.130000000000003</v>
      </c>
      <c r="BT6" s="33">
        <f t="shared" si="8"/>
        <v>22.29</v>
      </c>
      <c r="BU6" s="33">
        <f t="shared" si="8"/>
        <v>42.13</v>
      </c>
      <c r="BV6" s="33">
        <f t="shared" si="8"/>
        <v>42.48</v>
      </c>
      <c r="BW6" s="33">
        <f t="shared" si="8"/>
        <v>41.04</v>
      </c>
      <c r="BX6" s="33">
        <f t="shared" si="8"/>
        <v>41.08</v>
      </c>
      <c r="BY6" s="33">
        <f t="shared" si="8"/>
        <v>41.34</v>
      </c>
      <c r="BZ6" s="32" t="str">
        <f>IF(BZ7="","",IF(BZ7="-","【-】","【"&amp;SUBSTITUTE(TEXT(BZ7,"#,##0.00"),"-","△")&amp;"】"))</f>
        <v>【52.78】</v>
      </c>
      <c r="CA6" s="33">
        <f>IF(CA7="",NA(),CA7)</f>
        <v>484.9</v>
      </c>
      <c r="CB6" s="33">
        <f t="shared" ref="CB6:CJ6" si="9">IF(CB7="",NA(),CB7)</f>
        <v>459.24</v>
      </c>
      <c r="CC6" s="33">
        <f t="shared" si="9"/>
        <v>547.98</v>
      </c>
      <c r="CD6" s="33">
        <f t="shared" si="9"/>
        <v>575.92999999999995</v>
      </c>
      <c r="CE6" s="33">
        <f t="shared" si="9"/>
        <v>837.77</v>
      </c>
      <c r="CF6" s="33">
        <f t="shared" si="9"/>
        <v>348.41</v>
      </c>
      <c r="CG6" s="33">
        <f t="shared" si="9"/>
        <v>343.8</v>
      </c>
      <c r="CH6" s="33">
        <f t="shared" si="9"/>
        <v>357.08</v>
      </c>
      <c r="CI6" s="33">
        <f t="shared" si="9"/>
        <v>378.08</v>
      </c>
      <c r="CJ6" s="33">
        <f t="shared" si="9"/>
        <v>357.49</v>
      </c>
      <c r="CK6" s="32" t="str">
        <f>IF(CK7="","",IF(CK7="-","【-】","【"&amp;SUBSTITUTE(TEXT(CK7,"#,##0.00"),"-","△")&amp;"】"))</f>
        <v>【289.81】</v>
      </c>
      <c r="CL6" s="33">
        <f>IF(CL7="",NA(),CL7)</f>
        <v>100</v>
      </c>
      <c r="CM6" s="33">
        <f t="shared" ref="CM6:CU6" si="10">IF(CM7="",NA(),CM7)</f>
        <v>100</v>
      </c>
      <c r="CN6" s="33">
        <f t="shared" si="10"/>
        <v>100</v>
      </c>
      <c r="CO6" s="33">
        <f t="shared" si="10"/>
        <v>100</v>
      </c>
      <c r="CP6" s="33">
        <f t="shared" si="10"/>
        <v>81.819999999999993</v>
      </c>
      <c r="CQ6" s="33">
        <f t="shared" si="10"/>
        <v>46.85</v>
      </c>
      <c r="CR6" s="33">
        <f t="shared" si="10"/>
        <v>46.06</v>
      </c>
      <c r="CS6" s="33">
        <f t="shared" si="10"/>
        <v>45.95</v>
      </c>
      <c r="CT6" s="33">
        <f t="shared" si="10"/>
        <v>44.69</v>
      </c>
      <c r="CU6" s="33">
        <f t="shared" si="10"/>
        <v>44.69</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222071</v>
      </c>
      <c r="D7" s="35">
        <v>47</v>
      </c>
      <c r="E7" s="35">
        <v>17</v>
      </c>
      <c r="F7" s="35">
        <v>5</v>
      </c>
      <c r="G7" s="35">
        <v>0</v>
      </c>
      <c r="H7" s="35" t="s">
        <v>96</v>
      </c>
      <c r="I7" s="35" t="s">
        <v>97</v>
      </c>
      <c r="J7" s="35" t="s">
        <v>98</v>
      </c>
      <c r="K7" s="35" t="s">
        <v>99</v>
      </c>
      <c r="L7" s="35" t="s">
        <v>100</v>
      </c>
      <c r="M7" s="36" t="s">
        <v>101</v>
      </c>
      <c r="N7" s="36" t="s">
        <v>102</v>
      </c>
      <c r="O7" s="36">
        <v>0.13</v>
      </c>
      <c r="P7" s="36">
        <v>100</v>
      </c>
      <c r="Q7" s="36">
        <v>3465</v>
      </c>
      <c r="R7" s="36">
        <v>134526</v>
      </c>
      <c r="S7" s="36">
        <v>389.08</v>
      </c>
      <c r="T7" s="36">
        <v>345.75</v>
      </c>
      <c r="U7" s="36">
        <v>175</v>
      </c>
      <c r="V7" s="36">
        <v>0.11</v>
      </c>
      <c r="W7" s="36">
        <v>1590.91</v>
      </c>
      <c r="X7" s="36">
        <v>55.48</v>
      </c>
      <c r="Y7" s="36">
        <v>57.22</v>
      </c>
      <c r="Z7" s="36">
        <v>49.32</v>
      </c>
      <c r="AA7" s="36">
        <v>47.2</v>
      </c>
      <c r="AB7" s="36">
        <v>62.36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36.61</v>
      </c>
      <c r="BQ7" s="36">
        <v>38.96</v>
      </c>
      <c r="BR7" s="36">
        <v>33.479999999999997</v>
      </c>
      <c r="BS7" s="36">
        <v>32.130000000000003</v>
      </c>
      <c r="BT7" s="36">
        <v>22.29</v>
      </c>
      <c r="BU7" s="36">
        <v>42.13</v>
      </c>
      <c r="BV7" s="36">
        <v>42.48</v>
      </c>
      <c r="BW7" s="36">
        <v>41.04</v>
      </c>
      <c r="BX7" s="36">
        <v>41.08</v>
      </c>
      <c r="BY7" s="36">
        <v>41.34</v>
      </c>
      <c r="BZ7" s="36">
        <v>52.78</v>
      </c>
      <c r="CA7" s="36">
        <v>484.9</v>
      </c>
      <c r="CB7" s="36">
        <v>459.24</v>
      </c>
      <c r="CC7" s="36">
        <v>547.98</v>
      </c>
      <c r="CD7" s="36">
        <v>575.92999999999995</v>
      </c>
      <c r="CE7" s="36">
        <v>837.77</v>
      </c>
      <c r="CF7" s="36">
        <v>348.41</v>
      </c>
      <c r="CG7" s="36">
        <v>343.8</v>
      </c>
      <c r="CH7" s="36">
        <v>357.08</v>
      </c>
      <c r="CI7" s="36">
        <v>378.08</v>
      </c>
      <c r="CJ7" s="36">
        <v>357.49</v>
      </c>
      <c r="CK7" s="36">
        <v>289.81</v>
      </c>
      <c r="CL7" s="36">
        <v>100</v>
      </c>
      <c r="CM7" s="36">
        <v>100</v>
      </c>
      <c r="CN7" s="36">
        <v>100</v>
      </c>
      <c r="CO7" s="36">
        <v>100</v>
      </c>
      <c r="CP7" s="36">
        <v>81.819999999999993</v>
      </c>
      <c r="CQ7" s="36">
        <v>46.85</v>
      </c>
      <c r="CR7" s="36">
        <v>46.06</v>
      </c>
      <c r="CS7" s="36">
        <v>45.95</v>
      </c>
      <c r="CT7" s="36">
        <v>44.69</v>
      </c>
      <c r="CU7" s="36">
        <v>44.69</v>
      </c>
      <c r="CV7" s="36">
        <v>52.74</v>
      </c>
      <c r="CW7" s="36">
        <v>100</v>
      </c>
      <c r="CX7" s="36">
        <v>100</v>
      </c>
      <c r="CY7" s="36">
        <v>100</v>
      </c>
      <c r="CZ7" s="36">
        <v>100</v>
      </c>
      <c r="DA7" s="36">
        <v>100</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2017-02-24T06:09:59Z</cp:lastPrinted>
  <dcterms:created xsi:type="dcterms:W3CDTF">2017-02-08T03:11:50Z</dcterms:created>
  <dcterms:modified xsi:type="dcterms:W3CDTF">2017-02-24T06:10:01Z</dcterms:modified>
  <cp:category/>
</cp:coreProperties>
</file>