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UMU\Desktop\1.28「【128　15時（金）厳守】公営企業に係る「経営比較分析表」の公表について（要受信確認）」\"/>
    </mc:Choice>
  </mc:AlternateContent>
  <workbookProtection workbookAlgorithmName="SHA-512" workbookHashValue="fFMuQYYMKL065o9c02fF7f7ZXzIIIWY1q+zm70dGQw2VrL02yDwQ/6I4BCOmFW+52qvTyfYwmwFM5dXQyx6vcQ==" workbookSaltValue="CcHgRK3YVK1g48XBihBR3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<sst xmlns="http://schemas.openxmlformats.org/spreadsheetml/2006/main" count="233" uniqueCount="117">
  <si>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</si>
  <si>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</si>
  <si>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</si>
  <si>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</si>
  <si>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</si>
  <si>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</si>
  <si>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</si>
  <si>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</si>
  <si>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</si>
  <si>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</si>
  <si>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</si>
  <si>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</si>
  <si>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</si>
  <si>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</si>
  <si>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</si>
  <si>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</si>
  <si>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</si>
  <si>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</si>
  <si>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</si>
  <si>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</si>
  <si>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</si>
  <si>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</si>
  <si>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</si>
  <si>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</si>
  <si>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</si>
  <si>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</si>
  <si>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</si>
  <si>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</si>
  <si>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</si>
  <si>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</si>
  <si>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</si>
  <si>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</si>
  <si>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</si>
  <si>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</si>
  <si>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</si>
  <si>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</si>
  <si>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</si>
  <si>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</si>
  <si>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</si>
  <si>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</si>
  <si>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</si>
  <si>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</si>
  <si>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</si>
  <si>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</si>
  <si>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</si>
  <si>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</si>
  <si>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</si>
  <si>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</si>
  <si>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</si>
  <si>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</si>
  <si>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</si>
  <si>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</si>
  <si>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</si>
  <si>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</si>
  <si>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</si>
  <si>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</si>
  <si>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</si>
  <si>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</si>
  <si>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</si>
  <si>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</si>
  <si>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</si>
  <si>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</si>
  <si>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</si>
  <si>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</si>
  <si>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</si>
  <si>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</si>
  <si>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</si>
  <si>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</si>
  <si>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</si>
  <si>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</si>
  <si>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</si>
  <si>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</si>
  <si>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</si>
  <si>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</si>
  <si>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</si>
  <si>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</si>
  <si>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</si>
  <si>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</si>
  <si>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</si>
  <si>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</si>
  <si>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</si>
  <si>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</si>
  <si>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</si>
  <si>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</si>
  <si>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</si>
  <si>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</si>
  <si>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</si>
  <si>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</si>
  <si>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</si>
  <si>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</si>
  <si>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</si>
  <si>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</si>
  <si>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</si>
  <si>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</si>
  <si>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</si>
  <si>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川根本町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</si>
  <si>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</si>
  <si>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</si>
  <si>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</si>
  <si>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</si>
  <si>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</si>
  <si>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</si>
  <si>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</si>
  <si>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</si>
  <si>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</si>
  <si>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</si>
  <si>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</si>
  <si>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</si>
  <si>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</si>
  <si>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</si>
  <si>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</si>
  <si>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</si>
  <si>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</si>
  <si>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</si>
  <si>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全体的に施設の老朽化が進んでおり、施設の更新が必要になります。
　厳しい財政状況の中での更新となるため、特に重度の高い施設から更新しています。(R3まで)
③管路更新率については、近年、施設更新を行ってきているため、管路更新が不十分になっています。今後は計画的な管路更新を進めていく計画です。
【施設更新状況】
・田代配水池更新(H22～H23)
・大間配水池更新(H25～H26)
・奥泉配水池更新(H26～H27)
・新小長井配水池増設(H30～R1)
・青崎配水池更新(R2～R3)</t>
    <rPh sb="1" eb="4">
      <t>ゼンタイテキ</t>
    </rPh>
    <rPh sb="5" eb="7">
      <t>シセツ</t>
    </rPh>
    <rPh sb="8" eb="11">
      <t>ロウキュウカ</t>
    </rPh>
    <rPh sb="12" eb="13">
      <t>スス</t>
    </rPh>
    <rPh sb="18" eb="20">
      <t>シセツ</t>
    </rPh>
    <rPh sb="21" eb="23">
      <t>コウシン</t>
    </rPh>
    <rPh sb="24" eb="26">
      <t>ヒツヨウ</t>
    </rPh>
    <rPh sb="34" eb="35">
      <t>キビ</t>
    </rPh>
    <rPh sb="37" eb="39">
      <t>ザイセイ</t>
    </rPh>
    <rPh sb="39" eb="41">
      <t>ジョウキョウ</t>
    </rPh>
    <rPh sb="42" eb="43">
      <t>ナカ</t>
    </rPh>
    <rPh sb="45" eb="47">
      <t>コウシン</t>
    </rPh>
    <rPh sb="53" eb="54">
      <t>トク</t>
    </rPh>
    <rPh sb="55" eb="57">
      <t>ジュウド</t>
    </rPh>
    <rPh sb="58" eb="59">
      <t>タカ</t>
    </rPh>
    <rPh sb="60" eb="62">
      <t>シセツ</t>
    </rPh>
    <rPh sb="64" eb="66">
      <t>コウシン</t>
    </rPh>
    <rPh sb="81" eb="83">
      <t>カンロ</t>
    </rPh>
    <rPh sb="83" eb="85">
      <t>コウシン</t>
    </rPh>
    <rPh sb="85" eb="86">
      <t>リツ</t>
    </rPh>
    <rPh sb="92" eb="94">
      <t>キンネン</t>
    </rPh>
    <rPh sb="95" eb="97">
      <t>シセツ</t>
    </rPh>
    <rPh sb="97" eb="99">
      <t>コウシン</t>
    </rPh>
    <rPh sb="100" eb="101">
      <t>オコナ</t>
    </rPh>
    <rPh sb="110" eb="112">
      <t>カンロ</t>
    </rPh>
    <rPh sb="112" eb="114">
      <t>コウシン</t>
    </rPh>
    <rPh sb="115" eb="118">
      <t>フジュウブン</t>
    </rPh>
    <rPh sb="126" eb="128">
      <t>コンゴ</t>
    </rPh>
    <rPh sb="129" eb="132">
      <t>ケイカクテキ</t>
    </rPh>
    <rPh sb="133" eb="135">
      <t>カンロ</t>
    </rPh>
    <rPh sb="135" eb="137">
      <t>コウシン</t>
    </rPh>
    <rPh sb="138" eb="139">
      <t>スス</t>
    </rPh>
    <rPh sb="143" eb="145">
      <t>ケイカク</t>
    </rPh>
    <rPh sb="151" eb="153">
      <t>シセツ</t>
    </rPh>
    <rPh sb="153" eb="155">
      <t>コウシン</t>
    </rPh>
    <rPh sb="155" eb="157">
      <t>ジョウキョウ</t>
    </rPh>
    <rPh sb="160" eb="162">
      <t>タシロ</t>
    </rPh>
    <rPh sb="162" eb="165">
      <t>ハイスイチ</t>
    </rPh>
    <rPh sb="165" eb="167">
      <t>コウシン</t>
    </rPh>
    <rPh sb="178" eb="180">
      <t>オオマ</t>
    </rPh>
    <rPh sb="180" eb="183">
      <t>ハイスイチ</t>
    </rPh>
    <rPh sb="183" eb="185">
      <t>コウシン</t>
    </rPh>
    <rPh sb="196" eb="198">
      <t>オクイズミ</t>
    </rPh>
    <rPh sb="198" eb="201">
      <t>ハイスイチ</t>
    </rPh>
    <rPh sb="201" eb="203">
      <t>コウシン</t>
    </rPh>
    <rPh sb="214" eb="215">
      <t>シン</t>
    </rPh>
    <rPh sb="215" eb="218">
      <t>コナガイ</t>
    </rPh>
    <rPh sb="218" eb="221">
      <t>ハイスイチ</t>
    </rPh>
    <rPh sb="221" eb="223">
      <t>ゾウセツ</t>
    </rPh>
    <rPh sb="233" eb="235">
      <t>アオサキ</t>
    </rPh>
    <rPh sb="235" eb="238">
      <t>ハイスイチ</t>
    </rPh>
    <rPh sb="238" eb="240">
      <t>コウシン</t>
    </rPh>
    <phoneticPr fontId="4"/>
  </si>
  <si>
    <t xml:space="preserve">　平成17年度中川根町と本川根町が合併をして川根本町となった後、平成21年4月に料金統一による料金値上げと効果的な経営を図るための施設統合を行いましたが、現状では十分な料金収入を得られていません。
　平成29年度にｱｾｯﾄﾏﾈｼﾞﾒﾝﾄを策定、平成30年度に経営戦略を策定した中で、計画的に料金改定の見直しを行っていく必要があります。(令和3年4月料金改定)
　川根本町簡易水道事業の財政状況は厳しく将来の施設更新については、重要施設、管路更新を優先的に行い、計画的な料金改定を行うことで、水道事業の安定的な経営を図る必要があります。
</t>
    <rPh sb="1" eb="3">
      <t>ヘイセイ</t>
    </rPh>
    <rPh sb="5" eb="7">
      <t>ネンド</t>
    </rPh>
    <rPh sb="7" eb="11">
      <t>ナカカワネチョウ</t>
    </rPh>
    <rPh sb="12" eb="16">
      <t>ホンカワネチョウ</t>
    </rPh>
    <rPh sb="17" eb="19">
      <t>ガッペイ</t>
    </rPh>
    <rPh sb="22" eb="26">
      <t>カワネホンチョウ</t>
    </rPh>
    <rPh sb="30" eb="31">
      <t>アト</t>
    </rPh>
    <rPh sb="32" eb="34">
      <t>ヘイセイ</t>
    </rPh>
    <rPh sb="36" eb="37">
      <t>ネン</t>
    </rPh>
    <rPh sb="38" eb="39">
      <t>ガツ</t>
    </rPh>
    <rPh sb="40" eb="42">
      <t>リョウキン</t>
    </rPh>
    <rPh sb="42" eb="44">
      <t>トウイツ</t>
    </rPh>
    <rPh sb="47" eb="49">
      <t>リョウキン</t>
    </rPh>
    <rPh sb="49" eb="51">
      <t>ネア</t>
    </rPh>
    <rPh sb="53" eb="56">
      <t>コウカテキ</t>
    </rPh>
    <rPh sb="57" eb="59">
      <t>ケイエイ</t>
    </rPh>
    <rPh sb="60" eb="61">
      <t>ハカ</t>
    </rPh>
    <rPh sb="65" eb="67">
      <t>シセツ</t>
    </rPh>
    <rPh sb="67" eb="69">
      <t>トウゴウ</t>
    </rPh>
    <rPh sb="70" eb="71">
      <t>オコナ</t>
    </rPh>
    <rPh sb="77" eb="79">
      <t>ゲンジョウ</t>
    </rPh>
    <rPh sb="81" eb="83">
      <t>ジュウブン</t>
    </rPh>
    <rPh sb="84" eb="86">
      <t>リョウキン</t>
    </rPh>
    <rPh sb="86" eb="88">
      <t>シュウニュウ</t>
    </rPh>
    <rPh sb="89" eb="90">
      <t>エ</t>
    </rPh>
    <rPh sb="100" eb="102">
      <t>ヘイセイ</t>
    </rPh>
    <rPh sb="104" eb="106">
      <t>ネンド</t>
    </rPh>
    <rPh sb="119" eb="121">
      <t>サクテイ</t>
    </rPh>
    <rPh sb="122" eb="124">
      <t>ヘイセイ</t>
    </rPh>
    <rPh sb="126" eb="128">
      <t>ネンド</t>
    </rPh>
    <rPh sb="129" eb="131">
      <t>ケイエイ</t>
    </rPh>
    <rPh sb="131" eb="133">
      <t>センリャク</t>
    </rPh>
    <rPh sb="134" eb="136">
      <t>サクテイ</t>
    </rPh>
    <rPh sb="138" eb="139">
      <t>ナカ</t>
    </rPh>
    <rPh sb="141" eb="144">
      <t>ケイカクテキ</t>
    </rPh>
    <rPh sb="145" eb="147">
      <t>リョウキン</t>
    </rPh>
    <rPh sb="147" eb="149">
      <t>カイテイ</t>
    </rPh>
    <rPh sb="150" eb="152">
      <t>ミナオ</t>
    </rPh>
    <rPh sb="154" eb="155">
      <t>オコナ</t>
    </rPh>
    <rPh sb="159" eb="161">
      <t>ヒツヨウ</t>
    </rPh>
    <rPh sb="168" eb="170">
      <t>レイワ</t>
    </rPh>
    <rPh sb="171" eb="172">
      <t>ネン</t>
    </rPh>
    <rPh sb="173" eb="174">
      <t>ガツ</t>
    </rPh>
    <rPh sb="174" eb="176">
      <t>リョウキン</t>
    </rPh>
    <rPh sb="176" eb="178">
      <t>カイテイ</t>
    </rPh>
    <rPh sb="182" eb="186">
      <t>カワネホンチョウ</t>
    </rPh>
    <rPh sb="186" eb="188">
      <t>カンイ</t>
    </rPh>
    <rPh sb="188" eb="190">
      <t>スイドウ</t>
    </rPh>
    <rPh sb="190" eb="192">
      <t>ジギョウ</t>
    </rPh>
    <rPh sb="193" eb="195">
      <t>ザイセイ</t>
    </rPh>
    <rPh sb="195" eb="197">
      <t>ジョウキョウ</t>
    </rPh>
    <rPh sb="198" eb="199">
      <t>キビ</t>
    </rPh>
    <rPh sb="201" eb="203">
      <t>ショウライ</t>
    </rPh>
    <rPh sb="204" eb="206">
      <t>シセツ</t>
    </rPh>
    <rPh sb="206" eb="208">
      <t>コウシン</t>
    </rPh>
    <rPh sb="214" eb="216">
      <t>ジュウヨウ</t>
    </rPh>
    <rPh sb="216" eb="218">
      <t>シセツ</t>
    </rPh>
    <rPh sb="219" eb="221">
      <t>カンロ</t>
    </rPh>
    <rPh sb="221" eb="223">
      <t>コウシン</t>
    </rPh>
    <rPh sb="224" eb="227">
      <t>ユウセンテキ</t>
    </rPh>
    <rPh sb="228" eb="229">
      <t>オコナ</t>
    </rPh>
    <rPh sb="231" eb="234">
      <t>ケイカクテキ</t>
    </rPh>
    <rPh sb="235" eb="237">
      <t>リョウキン</t>
    </rPh>
    <rPh sb="237" eb="239">
      <t>カイテイ</t>
    </rPh>
    <rPh sb="240" eb="241">
      <t>オコナ</t>
    </rPh>
    <rPh sb="246" eb="248">
      <t>スイドウ</t>
    </rPh>
    <rPh sb="248" eb="250">
      <t>ジギョウ</t>
    </rPh>
    <rPh sb="251" eb="254">
      <t>アンテイテキ</t>
    </rPh>
    <rPh sb="255" eb="257">
      <t>ケイエイ</t>
    </rPh>
    <rPh sb="258" eb="259">
      <t>ハカ</t>
    </rPh>
    <rPh sb="260" eb="262">
      <t>ヒツヨウ</t>
    </rPh>
    <phoneticPr fontId="4"/>
  </si>
  <si>
    <t>①収益的収支比率は100％以下で推進しており、川根本町の水道会計は赤字体質となっています。
　一般会計からの支援や簡易水道基金の取り崩し、起債の借り入れなどにより運営していますが、今後は経営の改善が必要となるため、計画的に料金改定の見直しを行っていく必要があります。
①収益的収支比率と⑤料金回収率が平成28年度に悪化していますが、平成27年度繰越事業の支出や消費税納付額の一時的な増加が主な原因となっています。
④企業債残高対給水収益比率は平成30年度から企業債を財源とした工事を行っており、令和３年度までの工事により企業債の利用状況に影響することが予想されます。
⑥給水原価については、給水人口の減少、使用量も減ってきている事から、施設規模の見直し、計画的に料金料金改定の見直しを行っていく必要があります。
⑦施設利用率については、加入者が減少傾向であり、使用量も減ってきている状態である。今後は将来水量の見直しを行ったうえで、施設規模の最適化に向けた取り組みが必要です。
⑧有収率については地区内での漏水を平成28年度に修繕したため、平成29年度から改善されています。</t>
    <rPh sb="1" eb="4">
      <t>シュウエキテキ</t>
    </rPh>
    <rPh sb="4" eb="6">
      <t>シュウシ</t>
    </rPh>
    <rPh sb="6" eb="8">
      <t>ヒリツ</t>
    </rPh>
    <rPh sb="13" eb="15">
      <t>イカ</t>
    </rPh>
    <rPh sb="16" eb="18">
      <t>スイシン</t>
    </rPh>
    <rPh sb="23" eb="27">
      <t>カワネホンチョウ</t>
    </rPh>
    <rPh sb="28" eb="30">
      <t>スイドウ</t>
    </rPh>
    <rPh sb="30" eb="32">
      <t>カイケイ</t>
    </rPh>
    <rPh sb="33" eb="35">
      <t>アカジ</t>
    </rPh>
    <rPh sb="35" eb="37">
      <t>タイシツ</t>
    </rPh>
    <rPh sb="47" eb="49">
      <t>イッパン</t>
    </rPh>
    <rPh sb="49" eb="51">
      <t>カイケイ</t>
    </rPh>
    <rPh sb="54" eb="56">
      <t>シエン</t>
    </rPh>
    <rPh sb="57" eb="59">
      <t>カンイ</t>
    </rPh>
    <rPh sb="59" eb="61">
      <t>スイドウ</t>
    </rPh>
    <rPh sb="61" eb="63">
      <t>キキン</t>
    </rPh>
    <rPh sb="64" eb="65">
      <t>ト</t>
    </rPh>
    <rPh sb="66" eb="67">
      <t>クズ</t>
    </rPh>
    <rPh sb="69" eb="71">
      <t>キサイ</t>
    </rPh>
    <rPh sb="72" eb="73">
      <t>カ</t>
    </rPh>
    <rPh sb="74" eb="75">
      <t>イ</t>
    </rPh>
    <rPh sb="81" eb="83">
      <t>ウンエイ</t>
    </rPh>
    <rPh sb="90" eb="92">
      <t>コンゴ</t>
    </rPh>
    <rPh sb="93" eb="95">
      <t>ケイエイ</t>
    </rPh>
    <rPh sb="96" eb="98">
      <t>カイゼン</t>
    </rPh>
    <rPh sb="99" eb="101">
      <t>ヒツヨウ</t>
    </rPh>
    <rPh sb="107" eb="110">
      <t>ケイカクテキ</t>
    </rPh>
    <rPh sb="111" eb="113">
      <t>リョウキン</t>
    </rPh>
    <rPh sb="113" eb="115">
      <t>カイテイ</t>
    </rPh>
    <rPh sb="116" eb="118">
      <t>ミナオ</t>
    </rPh>
    <rPh sb="120" eb="121">
      <t>オコナ</t>
    </rPh>
    <rPh sb="125" eb="127">
      <t>ヒツヨウ</t>
    </rPh>
    <rPh sb="136" eb="139">
      <t>シュウエキテキ</t>
    </rPh>
    <rPh sb="139" eb="141">
      <t>シュウシ</t>
    </rPh>
    <rPh sb="141" eb="143">
      <t>ヒリツ</t>
    </rPh>
    <rPh sb="145" eb="147">
      <t>リョウキン</t>
    </rPh>
    <rPh sb="147" eb="149">
      <t>カイシュウ</t>
    </rPh>
    <rPh sb="149" eb="150">
      <t>リツ</t>
    </rPh>
    <rPh sb="151" eb="153">
      <t>ヘイセイ</t>
    </rPh>
    <rPh sb="155" eb="157">
      <t>ネンド</t>
    </rPh>
    <rPh sb="158" eb="160">
      <t>アッカ</t>
    </rPh>
    <rPh sb="167" eb="169">
      <t>ヘイセイ</t>
    </rPh>
    <rPh sb="171" eb="173">
      <t>ネンド</t>
    </rPh>
    <rPh sb="173" eb="175">
      <t>クリコシ</t>
    </rPh>
    <rPh sb="175" eb="177">
      <t>ジギョウ</t>
    </rPh>
    <rPh sb="178" eb="180">
      <t>シシュツ</t>
    </rPh>
    <rPh sb="181" eb="184">
      <t>ショウヒゼイ</t>
    </rPh>
    <rPh sb="184" eb="186">
      <t>ノウフ</t>
    </rPh>
    <rPh sb="186" eb="187">
      <t>ガク</t>
    </rPh>
    <rPh sb="188" eb="191">
      <t>イチジテキ</t>
    </rPh>
    <rPh sb="192" eb="194">
      <t>ゾウカ</t>
    </rPh>
    <rPh sb="195" eb="196">
      <t>オモ</t>
    </rPh>
    <rPh sb="197" eb="199">
      <t>ゲンイン</t>
    </rPh>
    <rPh sb="210" eb="212">
      <t>キギョウ</t>
    </rPh>
    <rPh sb="212" eb="213">
      <t>サイ</t>
    </rPh>
    <rPh sb="216" eb="218">
      <t>キュウスイ</t>
    </rPh>
    <rPh sb="218" eb="220">
      <t>シュウエキ</t>
    </rPh>
    <rPh sb="220" eb="222">
      <t>ヒリツ</t>
    </rPh>
    <rPh sb="223" eb="225">
      <t>ヘイセイ</t>
    </rPh>
    <rPh sb="227" eb="229">
      <t>ネンド</t>
    </rPh>
    <rPh sb="231" eb="233">
      <t>キギョウ</t>
    </rPh>
    <rPh sb="233" eb="234">
      <t>サイ</t>
    </rPh>
    <rPh sb="235" eb="237">
      <t>ザイゲン</t>
    </rPh>
    <rPh sb="240" eb="242">
      <t>コウジ</t>
    </rPh>
    <rPh sb="243" eb="244">
      <t>オコナ</t>
    </rPh>
    <rPh sb="249" eb="251">
      <t>レイワ</t>
    </rPh>
    <rPh sb="252" eb="254">
      <t>ネンド</t>
    </rPh>
    <rPh sb="257" eb="259">
      <t>コウジ</t>
    </rPh>
    <rPh sb="262" eb="264">
      <t>キギョウ</t>
    </rPh>
    <rPh sb="264" eb="265">
      <t>サイ</t>
    </rPh>
    <rPh sb="266" eb="268">
      <t>リヨウ</t>
    </rPh>
    <rPh sb="268" eb="270">
      <t>ジョウキョウ</t>
    </rPh>
    <rPh sb="271" eb="273">
      <t>エイキョウ</t>
    </rPh>
    <rPh sb="278" eb="280">
      <t>ヨソウ</t>
    </rPh>
    <rPh sb="288" eb="290">
      <t>キュウスイ</t>
    </rPh>
    <rPh sb="290" eb="292">
      <t>ゲンカ</t>
    </rPh>
    <rPh sb="298" eb="300">
      <t>キュウスイ</t>
    </rPh>
    <rPh sb="300" eb="302">
      <t>ジンコウ</t>
    </rPh>
    <rPh sb="303" eb="305">
      <t>ゲンショウ</t>
    </rPh>
    <rPh sb="306" eb="309">
      <t>シヨウリョウ</t>
    </rPh>
    <rPh sb="310" eb="311">
      <t>ヘ</t>
    </rPh>
    <rPh sb="317" eb="318">
      <t>コト</t>
    </rPh>
    <rPh sb="321" eb="323">
      <t>シセツ</t>
    </rPh>
    <rPh sb="323" eb="325">
      <t>キボ</t>
    </rPh>
    <rPh sb="326" eb="328">
      <t>ミナオ</t>
    </rPh>
    <rPh sb="330" eb="333">
      <t>ケイカクテキ</t>
    </rPh>
    <rPh sb="334" eb="336">
      <t>リョウキン</t>
    </rPh>
    <rPh sb="336" eb="338">
      <t>リョウキン</t>
    </rPh>
    <rPh sb="338" eb="340">
      <t>カイテイ</t>
    </rPh>
    <rPh sb="341" eb="343">
      <t>ミナオ</t>
    </rPh>
    <rPh sb="345" eb="346">
      <t>オコナ</t>
    </rPh>
    <rPh sb="350" eb="352">
      <t>ヒツヨウ</t>
    </rPh>
    <rPh sb="361" eb="363">
      <t>シセツ</t>
    </rPh>
    <rPh sb="363" eb="365">
      <t>リヨウ</t>
    </rPh>
    <rPh sb="365" eb="366">
      <t>リツ</t>
    </rPh>
    <rPh sb="372" eb="375">
      <t>カニュウシャ</t>
    </rPh>
    <rPh sb="376" eb="378">
      <t>ゲンショウ</t>
    </rPh>
    <rPh sb="378" eb="380">
      <t>ケイコウ</t>
    </rPh>
    <rPh sb="384" eb="387">
      <t>シヨウリョウ</t>
    </rPh>
    <rPh sb="388" eb="389">
      <t>ヘ</t>
    </rPh>
    <rPh sb="395" eb="397">
      <t>ジョウタイ</t>
    </rPh>
    <rPh sb="401" eb="403">
      <t>コンゴ</t>
    </rPh>
    <rPh sb="404" eb="406">
      <t>ショウライ</t>
    </rPh>
    <rPh sb="406" eb="408">
      <t>スイリョウ</t>
    </rPh>
    <rPh sb="409" eb="411">
      <t>ミナオ</t>
    </rPh>
    <rPh sb="413" eb="414">
      <t>オコナ</t>
    </rPh>
    <rPh sb="420" eb="422">
      <t>シセツ</t>
    </rPh>
    <rPh sb="422" eb="424">
      <t>キボ</t>
    </rPh>
    <rPh sb="425" eb="428">
      <t>サイテキカ</t>
    </rPh>
    <rPh sb="429" eb="430">
      <t>ム</t>
    </rPh>
    <rPh sb="432" eb="433">
      <t>ト</t>
    </rPh>
    <rPh sb="434" eb="435">
      <t>ク</t>
    </rPh>
    <rPh sb="437" eb="439">
      <t>ヒツヨウ</t>
    </rPh>
    <rPh sb="445" eb="448">
      <t>ユウシュウリツ</t>
    </rPh>
    <rPh sb="453" eb="455">
      <t>チク</t>
    </rPh>
    <rPh sb="455" eb="456">
      <t>ナイ</t>
    </rPh>
    <rPh sb="458" eb="460">
      <t>ロウスイ</t>
    </rPh>
    <rPh sb="461" eb="463">
      <t>ヘイセイ</t>
    </rPh>
    <rPh sb="465" eb="467">
      <t>ネンド</t>
    </rPh>
    <rPh sb="468" eb="470">
      <t>シュウゼン</t>
    </rPh>
    <rPh sb="475" eb="477">
      <t>ヘイセイ</t>
    </rPh>
    <rPh sb="479" eb="481">
      <t>ネンド</t>
    </rPh>
    <rPh sb="483" eb="48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</si>
</sst>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0.05</c:v>
                </c:pt>
                <c:pt idx="2" formatCode="#,##0.00;&quot;△&quot;#,##0.00">
                  <c:v>0</c:v>
                </c:pt>
                <c:pt idx="3">
                  <c:v>0.04</c:v>
                </c:pt>
                <c:pt idx="4">
                  <c:v>0.09</c:v>
                </c:pt>
              </c:numCache>
            </c:numRef>
          </c:val>
          <c:extLst>
            <c:ext xmlns:c16="http://schemas.microsoft.com/office/drawing/2014/chart" uri="{C3380CC4-5D6E-409C-BE32-E72D297353CC}">
              <c16:uniqueId val="{00000000-7221-4BCA-90E1-F9A19029B32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7221-4BCA-90E1-F9A19029B32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58.6</c:v>
                </c:pt>
                <c:pt idx="1">
                  <c:v>43.14</c:v>
                </c:pt>
                <c:pt idx="2">
                  <c:v>43.14</c:v>
                </c:pt>
                <c:pt idx="3">
                  <c:v>43.02</c:v>
                </c:pt>
                <c:pt idx="4">
                  <c:v>43.14</c:v>
                </c:pt>
              </c:numCache>
            </c:numRef>
          </c:val>
          <c:extLst>
            <c:ext xmlns:c16="http://schemas.microsoft.com/office/drawing/2014/chart" uri="{C3380CC4-5D6E-409C-BE32-E72D297353CC}">
              <c16:uniqueId val="{00000000-5423-4F17-BD0E-DD7AEBE7C82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5423-4F17-BD0E-DD7AEBE7C82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59.29</c:v>
                </c:pt>
                <c:pt idx="1">
                  <c:v>76.13</c:v>
                </c:pt>
                <c:pt idx="2">
                  <c:v>75.260000000000005</c:v>
                </c:pt>
                <c:pt idx="3">
                  <c:v>75.260000000000005</c:v>
                </c:pt>
                <c:pt idx="4">
                  <c:v>72.930000000000007</c:v>
                </c:pt>
              </c:numCache>
            </c:numRef>
          </c:val>
          <c:extLst>
            <c:ext xmlns:c16="http://schemas.microsoft.com/office/drawing/2014/chart" uri="{C3380CC4-5D6E-409C-BE32-E72D297353CC}">
              <c16:uniqueId val="{00000000-7438-433E-B54F-B839C163790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7438-433E-B54F-B839C163790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68.97</c:v>
                </c:pt>
                <c:pt idx="1">
                  <c:v>80.73</c:v>
                </c:pt>
                <c:pt idx="2">
                  <c:v>81.040000000000006</c:v>
                </c:pt>
                <c:pt idx="3">
                  <c:v>81.48</c:v>
                </c:pt>
                <c:pt idx="4">
                  <c:v>88.68</c:v>
                </c:pt>
              </c:numCache>
            </c:numRef>
          </c:val>
          <c:extLst>
            <c:ext xmlns:c16="http://schemas.microsoft.com/office/drawing/2014/chart" uri="{C3380CC4-5D6E-409C-BE32-E72D297353CC}">
              <c16:uniqueId val="{00000000-31A0-4710-B758-FD9B03A7375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31A0-4710-B758-FD9B03A7375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29-4B76-873D-46AFAC70C6E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29-4B76-873D-46AFAC70C6E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8B-4287-94EF-41D62D3AF2B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8B-4287-94EF-41D62D3AF2B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89-48A7-810E-6FBCD853ACD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89-48A7-810E-6FBCD853ACD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FC-418D-B03E-A473FA5131D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FC-418D-B03E-A473FA5131D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571.51</c:v>
                </c:pt>
                <c:pt idx="1">
                  <c:v>512.1</c:v>
                </c:pt>
                <c:pt idx="2">
                  <c:v>503.78</c:v>
                </c:pt>
                <c:pt idx="3">
                  <c:v>597.66999999999996</c:v>
                </c:pt>
                <c:pt idx="4">
                  <c:v>610.55999999999995</c:v>
                </c:pt>
              </c:numCache>
            </c:numRef>
          </c:val>
          <c:extLst>
            <c:ext xmlns:c16="http://schemas.microsoft.com/office/drawing/2014/chart" uri="{C3380CC4-5D6E-409C-BE32-E72D297353CC}">
              <c16:uniqueId val="{00000000-C981-402E-9AF6-DB9748FEABC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C981-402E-9AF6-DB9748FEABC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60.1</c:v>
                </c:pt>
                <c:pt idx="1">
                  <c:v>68.61</c:v>
                </c:pt>
                <c:pt idx="2">
                  <c:v>69.41</c:v>
                </c:pt>
                <c:pt idx="3">
                  <c:v>73.650000000000006</c:v>
                </c:pt>
                <c:pt idx="4">
                  <c:v>78.459999999999994</c:v>
                </c:pt>
              </c:numCache>
            </c:numRef>
          </c:val>
          <c:extLst>
            <c:ext xmlns:c16="http://schemas.microsoft.com/office/drawing/2014/chart" uri="{C3380CC4-5D6E-409C-BE32-E72D297353CC}">
              <c16:uniqueId val="{00000000-C5DE-460A-B324-128D59F291E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C5DE-460A-B324-128D59F291E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217.58</c:v>
                </c:pt>
                <c:pt idx="1">
                  <c:v>198.89</c:v>
                </c:pt>
                <c:pt idx="2">
                  <c:v>191.7</c:v>
                </c:pt>
                <c:pt idx="3">
                  <c:v>177.49</c:v>
                </c:pt>
                <c:pt idx="4">
                  <c:v>172.89</c:v>
                </c:pt>
              </c:numCache>
            </c:numRef>
          </c:val>
          <c:extLst>
            <c:ext xmlns:c16="http://schemas.microsoft.com/office/drawing/2014/chart" uri="{C3380CC4-5D6E-409C-BE32-E72D297353CC}">
              <c16:uniqueId val="{00000000-E996-40DB-86BA-3F544ADC343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E996-40DB-86BA-3F544ADC343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川根本町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D2</v>
      </c>
      <c r="X8" s="79"/>
      <c r="Y8" s="79"/>
      <c r="Z8" s="79"/>
      <c r="AA8" s="79"/>
      <c r="AB8" s="79"/>
      <c r="AC8" s="79"/>
      <c r="AD8" s="79" t="str">
        <f>データ!$M$6</f>
        <v>非設置</v>
      </c>
      <c r="AE8" s="79"/>
      <c r="AF8" s="79"/>
      <c r="AG8" s="79"/>
      <c r="AH8" s="79"/>
      <c r="AI8" s="79"/>
      <c r="AJ8" s="79"/>
      <c r="AK8" s="2"/>
      <c r="AL8" s="73">
        <f>データ!$R$6</f>
        <v>6469</v>
      </c>
      <c r="AM8" s="73"/>
      <c r="AN8" s="73"/>
      <c r="AO8" s="73"/>
      <c r="AP8" s="73"/>
      <c r="AQ8" s="73"/>
      <c r="AR8" s="73"/>
      <c r="AS8" s="73"/>
      <c r="AT8" s="72">
        <f>データ!$S$6</f>
        <v>496.88</v>
      </c>
      <c r="AU8" s="72"/>
      <c r="AV8" s="72"/>
      <c r="AW8" s="72"/>
      <c r="AX8" s="72"/>
      <c r="AY8" s="72"/>
      <c r="AZ8" s="72"/>
      <c r="BA8" s="72"/>
      <c r="BB8" s="72">
        <f>データ!$T$6</f>
        <v>13.02</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93.57</v>
      </c>
      <c r="Q10" s="72"/>
      <c r="R10" s="72"/>
      <c r="S10" s="72"/>
      <c r="T10" s="72"/>
      <c r="U10" s="72"/>
      <c r="V10" s="72"/>
      <c r="W10" s="73">
        <f>データ!$Q$6</f>
        <v>1188</v>
      </c>
      <c r="X10" s="73"/>
      <c r="Y10" s="73"/>
      <c r="Z10" s="73"/>
      <c r="AA10" s="73"/>
      <c r="AB10" s="73"/>
      <c r="AC10" s="73"/>
      <c r="AD10" s="2"/>
      <c r="AE10" s="2"/>
      <c r="AF10" s="2"/>
      <c r="AG10" s="2"/>
      <c r="AH10" s="2"/>
      <c r="AI10" s="2"/>
      <c r="AJ10" s="2"/>
      <c r="AK10" s="2"/>
      <c r="AL10" s="73">
        <f>データ!$U$6</f>
        <v>6000</v>
      </c>
      <c r="AM10" s="73"/>
      <c r="AN10" s="73"/>
      <c r="AO10" s="73"/>
      <c r="AP10" s="73"/>
      <c r="AQ10" s="73"/>
      <c r="AR10" s="73"/>
      <c r="AS10" s="73"/>
      <c r="AT10" s="72">
        <f>データ!$V$6</f>
        <v>10.95</v>
      </c>
      <c r="AU10" s="72"/>
      <c r="AV10" s="72"/>
      <c r="AW10" s="72"/>
      <c r="AX10" s="72"/>
      <c r="AY10" s="72"/>
      <c r="AZ10" s="72"/>
      <c r="BA10" s="72"/>
      <c r="BB10" s="72">
        <f>データ!$W$6</f>
        <v>547.95000000000005</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flkqrxmpJnfEhxvy4cvqSlPoNaMR1kCUjMR5SABBOEiTllg2PwuydIJLqGtKiV5AxnrTRAagxSnQGK8Ckwq+RA==" saltValue="ZMWTERDt5tOov7TScdML8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224294</v>
      </c>
      <c r="D6" s="34">
        <f t="shared" si="3"/>
        <v>47</v>
      </c>
      <c r="E6" s="34">
        <f t="shared" si="3"/>
        <v>1</v>
      </c>
      <c r="F6" s="34">
        <f t="shared" si="3"/>
        <v>0</v>
      </c>
      <c r="G6" s="34">
        <f t="shared" si="3"/>
        <v>0</v>
      </c>
      <c r="H6" s="34" t="str">
        <f t="shared" si="3"/>
        <v>静岡県　川根本町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93.57</v>
      </c>
      <c r="Q6" s="35">
        <f t="shared" si="3"/>
        <v>1188</v>
      </c>
      <c r="R6" s="35">
        <f t="shared" si="3"/>
        <v>6469</v>
      </c>
      <c r="S6" s="35">
        <f t="shared" si="3"/>
        <v>496.88</v>
      </c>
      <c r="T6" s="35">
        <f t="shared" si="3"/>
        <v>13.02</v>
      </c>
      <c r="U6" s="35">
        <f t="shared" si="3"/>
        <v>6000</v>
      </c>
      <c r="V6" s="35">
        <f t="shared" si="3"/>
        <v>10.95</v>
      </c>
      <c r="W6" s="35">
        <f t="shared" si="3"/>
        <v>547.95000000000005</v>
      </c>
      <c r="X6" s="36">
        <f>IF(X7="",NA(),X7)</f>
        <v>68.97</v>
      </c>
      <c r="Y6" s="36">
        <f t="shared" ref="Y6:AG6" si="4">IF(Y7="",NA(),Y7)</f>
        <v>80.73</v>
      </c>
      <c r="Z6" s="36">
        <f t="shared" si="4"/>
        <v>81.040000000000006</v>
      </c>
      <c r="AA6" s="36">
        <f t="shared" si="4"/>
        <v>81.48</v>
      </c>
      <c r="AB6" s="36">
        <f t="shared" si="4"/>
        <v>88.68</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571.51</v>
      </c>
      <c r="BF6" s="36">
        <f t="shared" ref="BF6:BN6" si="7">IF(BF7="",NA(),BF7)</f>
        <v>512.1</v>
      </c>
      <c r="BG6" s="36">
        <f t="shared" si="7"/>
        <v>503.78</v>
      </c>
      <c r="BH6" s="36">
        <f t="shared" si="7"/>
        <v>597.66999999999996</v>
      </c>
      <c r="BI6" s="36">
        <f t="shared" si="7"/>
        <v>610.55999999999995</v>
      </c>
      <c r="BJ6" s="36">
        <f t="shared" si="7"/>
        <v>1346.23</v>
      </c>
      <c r="BK6" s="36">
        <f t="shared" si="7"/>
        <v>1295.06</v>
      </c>
      <c r="BL6" s="36">
        <f t="shared" si="7"/>
        <v>1168.7</v>
      </c>
      <c r="BM6" s="36">
        <f t="shared" si="7"/>
        <v>1245.46</v>
      </c>
      <c r="BN6" s="36">
        <f t="shared" si="7"/>
        <v>834.1</v>
      </c>
      <c r="BO6" s="35" t="str">
        <f>IF(BO7="","",IF(BO7="-","【-】","【"&amp;SUBSTITUTE(TEXT(BO7,"#,##0.00"),"-","△")&amp;"】"))</f>
        <v>【949.15】</v>
      </c>
      <c r="BP6" s="36">
        <f>IF(BP7="",NA(),BP7)</f>
        <v>60.1</v>
      </c>
      <c r="BQ6" s="36">
        <f t="shared" ref="BQ6:BY6" si="8">IF(BQ7="",NA(),BQ7)</f>
        <v>68.61</v>
      </c>
      <c r="BR6" s="36">
        <f t="shared" si="8"/>
        <v>69.41</v>
      </c>
      <c r="BS6" s="36">
        <f t="shared" si="8"/>
        <v>73.650000000000006</v>
      </c>
      <c r="BT6" s="36">
        <f t="shared" si="8"/>
        <v>78.459999999999994</v>
      </c>
      <c r="BU6" s="36">
        <f t="shared" si="8"/>
        <v>53.41</v>
      </c>
      <c r="BV6" s="36">
        <f t="shared" si="8"/>
        <v>53.29</v>
      </c>
      <c r="BW6" s="36">
        <f t="shared" si="8"/>
        <v>53.59</v>
      </c>
      <c r="BX6" s="36">
        <f t="shared" si="8"/>
        <v>51.08</v>
      </c>
      <c r="BY6" s="36">
        <f t="shared" si="8"/>
        <v>64.44</v>
      </c>
      <c r="BZ6" s="35" t="str">
        <f>IF(BZ7="","",IF(BZ7="-","【-】","【"&amp;SUBSTITUTE(TEXT(BZ7,"#,##0.00"),"-","△")&amp;"】"))</f>
        <v>【55.87】</v>
      </c>
      <c r="CA6" s="36">
        <f>IF(CA7="",NA(),CA7)</f>
        <v>217.58</v>
      </c>
      <c r="CB6" s="36">
        <f t="shared" ref="CB6:CJ6" si="9">IF(CB7="",NA(),CB7)</f>
        <v>198.89</v>
      </c>
      <c r="CC6" s="36">
        <f t="shared" si="9"/>
        <v>191.7</v>
      </c>
      <c r="CD6" s="36">
        <f t="shared" si="9"/>
        <v>177.49</v>
      </c>
      <c r="CE6" s="36">
        <f t="shared" si="9"/>
        <v>172.89</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58.6</v>
      </c>
      <c r="CM6" s="36">
        <f t="shared" ref="CM6:CU6" si="10">IF(CM7="",NA(),CM7)</f>
        <v>43.14</v>
      </c>
      <c r="CN6" s="36">
        <f t="shared" si="10"/>
        <v>43.14</v>
      </c>
      <c r="CO6" s="36">
        <f t="shared" si="10"/>
        <v>43.02</v>
      </c>
      <c r="CP6" s="36">
        <f t="shared" si="10"/>
        <v>43.14</v>
      </c>
      <c r="CQ6" s="36">
        <f t="shared" si="10"/>
        <v>56.19</v>
      </c>
      <c r="CR6" s="36">
        <f t="shared" si="10"/>
        <v>56.65</v>
      </c>
      <c r="CS6" s="36">
        <f t="shared" si="10"/>
        <v>56.41</v>
      </c>
      <c r="CT6" s="36">
        <f t="shared" si="10"/>
        <v>54.9</v>
      </c>
      <c r="CU6" s="36">
        <f t="shared" si="10"/>
        <v>55.7</v>
      </c>
      <c r="CV6" s="35" t="str">
        <f>IF(CV7="","",IF(CV7="-","【-】","【"&amp;SUBSTITUTE(TEXT(CV7,"#,##0.00"),"-","△")&amp;"】"))</f>
        <v>【56.31】</v>
      </c>
      <c r="CW6" s="36">
        <f>IF(CW7="",NA(),CW7)</f>
        <v>59.29</v>
      </c>
      <c r="CX6" s="36">
        <f t="shared" ref="CX6:DF6" si="11">IF(CX7="",NA(),CX7)</f>
        <v>76.13</v>
      </c>
      <c r="CY6" s="36">
        <f t="shared" si="11"/>
        <v>75.260000000000005</v>
      </c>
      <c r="CZ6" s="36">
        <f t="shared" si="11"/>
        <v>75.260000000000005</v>
      </c>
      <c r="DA6" s="36">
        <f t="shared" si="11"/>
        <v>72.930000000000007</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0.05</v>
      </c>
      <c r="EF6" s="35">
        <f t="shared" si="14"/>
        <v>0</v>
      </c>
      <c r="EG6" s="36">
        <f t="shared" si="14"/>
        <v>0.04</v>
      </c>
      <c r="EH6" s="36">
        <f t="shared" si="14"/>
        <v>0.09</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224294</v>
      </c>
      <c r="D7" s="38">
        <v>47</v>
      </c>
      <c r="E7" s="38">
        <v>1</v>
      </c>
      <c r="F7" s="38">
        <v>0</v>
      </c>
      <c r="G7" s="38">
        <v>0</v>
      </c>
      <c r="H7" s="38" t="s">
        <v>95</v>
      </c>
      <c r="I7" s="38" t="s">
        <v>96</v>
      </c>
      <c r="J7" s="38" t="s">
        <v>97</v>
      </c>
      <c r="K7" s="38" t="s">
        <v>98</v>
      </c>
      <c r="L7" s="38" t="s">
        <v>99</v>
      </c>
      <c r="M7" s="38" t="s">
        <v>100</v>
      </c>
      <c r="N7" s="39" t="s">
        <v>101</v>
      </c>
      <c r="O7" s="39" t="s">
        <v>102</v>
      </c>
      <c r="P7" s="39">
        <v>93.57</v>
      </c>
      <c r="Q7" s="39">
        <v>1188</v>
      </c>
      <c r="R7" s="39">
        <v>6469</v>
      </c>
      <c r="S7" s="39">
        <v>496.88</v>
      </c>
      <c r="T7" s="39">
        <v>13.02</v>
      </c>
      <c r="U7" s="39">
        <v>6000</v>
      </c>
      <c r="V7" s="39">
        <v>10.95</v>
      </c>
      <c r="W7" s="39">
        <v>547.95000000000005</v>
      </c>
      <c r="X7" s="39">
        <v>68.97</v>
      </c>
      <c r="Y7" s="39">
        <v>80.73</v>
      </c>
      <c r="Z7" s="39">
        <v>81.040000000000006</v>
      </c>
      <c r="AA7" s="39">
        <v>81.48</v>
      </c>
      <c r="AB7" s="39">
        <v>88.68</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571.51</v>
      </c>
      <c r="BF7" s="39">
        <v>512.1</v>
      </c>
      <c r="BG7" s="39">
        <v>503.78</v>
      </c>
      <c r="BH7" s="39">
        <v>597.66999999999996</v>
      </c>
      <c r="BI7" s="39">
        <v>610.55999999999995</v>
      </c>
      <c r="BJ7" s="39">
        <v>1346.23</v>
      </c>
      <c r="BK7" s="39">
        <v>1295.06</v>
      </c>
      <c r="BL7" s="39">
        <v>1168.7</v>
      </c>
      <c r="BM7" s="39">
        <v>1245.46</v>
      </c>
      <c r="BN7" s="39">
        <v>834.1</v>
      </c>
      <c r="BO7" s="39">
        <v>949.15</v>
      </c>
      <c r="BP7" s="39">
        <v>60.1</v>
      </c>
      <c r="BQ7" s="39">
        <v>68.61</v>
      </c>
      <c r="BR7" s="39">
        <v>69.41</v>
      </c>
      <c r="BS7" s="39">
        <v>73.650000000000006</v>
      </c>
      <c r="BT7" s="39">
        <v>78.459999999999994</v>
      </c>
      <c r="BU7" s="39">
        <v>53.41</v>
      </c>
      <c r="BV7" s="39">
        <v>53.29</v>
      </c>
      <c r="BW7" s="39">
        <v>53.59</v>
      </c>
      <c r="BX7" s="39">
        <v>51.08</v>
      </c>
      <c r="BY7" s="39">
        <v>64.44</v>
      </c>
      <c r="BZ7" s="39">
        <v>55.87</v>
      </c>
      <c r="CA7" s="39">
        <v>217.58</v>
      </c>
      <c r="CB7" s="39">
        <v>198.89</v>
      </c>
      <c r="CC7" s="39">
        <v>191.7</v>
      </c>
      <c r="CD7" s="39">
        <v>177.49</v>
      </c>
      <c r="CE7" s="39">
        <v>172.89</v>
      </c>
      <c r="CF7" s="39">
        <v>277.39999999999998</v>
      </c>
      <c r="CG7" s="39">
        <v>259.02</v>
      </c>
      <c r="CH7" s="39">
        <v>259.79000000000002</v>
      </c>
      <c r="CI7" s="39">
        <v>262.13</v>
      </c>
      <c r="CJ7" s="39">
        <v>197.14</v>
      </c>
      <c r="CK7" s="39">
        <v>288.19</v>
      </c>
      <c r="CL7" s="39">
        <v>58.6</v>
      </c>
      <c r="CM7" s="39">
        <v>43.14</v>
      </c>
      <c r="CN7" s="39">
        <v>43.14</v>
      </c>
      <c r="CO7" s="39">
        <v>43.02</v>
      </c>
      <c r="CP7" s="39">
        <v>43.14</v>
      </c>
      <c r="CQ7" s="39">
        <v>56.19</v>
      </c>
      <c r="CR7" s="39">
        <v>56.65</v>
      </c>
      <c r="CS7" s="39">
        <v>56.41</v>
      </c>
      <c r="CT7" s="39">
        <v>54.9</v>
      </c>
      <c r="CU7" s="39">
        <v>55.7</v>
      </c>
      <c r="CV7" s="39">
        <v>56.31</v>
      </c>
      <c r="CW7" s="39">
        <v>59.29</v>
      </c>
      <c r="CX7" s="39">
        <v>76.13</v>
      </c>
      <c r="CY7" s="39">
        <v>75.260000000000005</v>
      </c>
      <c r="CZ7" s="39">
        <v>75.260000000000005</v>
      </c>
      <c r="DA7" s="39">
        <v>72.930000000000007</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0.05</v>
      </c>
      <c r="EF7" s="39">
        <v>0</v>
      </c>
      <c r="EG7" s="39">
        <v>0.04</v>
      </c>
      <c r="EH7" s="39">
        <v>0.09</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2022-01-11T10:15:39Z</cp:lastPrinted>
  <dcterms:created xsi:type="dcterms:W3CDTF">2021-12-03T07:03:48Z</dcterms:created>
  <dcterms:modified xsi:type="dcterms:W3CDTF">2022-01-24T04:25:12Z</dcterms:modified>
  <cp:category/>
</cp:coreProperties>
</file>