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306上下水道課\02経理班\財政調査回答\経営比較分析表\Ｒ２決算\"/>
    </mc:Choice>
  </mc:AlternateContent>
  <xr:revisionPtr revIDLastSave="0" documentId="13_ncr:1_{6BB1D1D8-99EE-4527-9E9B-E6B583F6D22A}" xr6:coauthVersionLast="36" xr6:coauthVersionMax="36" xr10:uidLastSave="{00000000-0000-0000-0000-000000000000}"/>
  <workbookProtection workbookAlgorithmName="SHA-512" workbookHashValue="RrVYXf+jFtA/DGuksLCrMgtiFQzJpfeSqocAQrTe3xTx5LMGL7OBppv9D6bbsyeSNU9PjkrxF1ZVnI8rx817WA==" workbookSaltValue="c7B+IK9IdqVILfVd0p2/9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<sst xmlns="http://schemas.openxmlformats.org/spreadsheetml/2006/main" count="228" uniqueCount="113">
  <si>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</si>
  <si>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</si>
  <si>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</si>
  <si>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</si>
  <si>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</si>
  <si>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</si>
  <si>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</si>
  <si>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</si>
  <si>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</si>
  <si>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</si>
  <si>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</si>
  <si>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</si>
  <si>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</si>
  <si>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</si>
  <si>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</si>
  <si>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</si>
  <si>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</si>
  <si>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</si>
  <si>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</si>
  <si>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</si>
  <si>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</si>
  <si>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</si>
  <si>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</si>
  <si>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</si>
  <si>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</si>
  <si>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</si>
  <si>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</si>
  <si>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</si>
  <si>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</si>
  <si>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</si>
  <si>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</si>
  <si>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</si>
  <si>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</si>
  <si>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</si>
  <si>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</si>
  <si>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</si>
  <si>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</si>
  <si>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</si>
  <si>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</si>
  <si>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</si>
  <si>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</si>
  <si>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</si>
  <si>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</si>
  <si>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</si>
  <si>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</si>
  <si>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</si>
  <si>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</si>
  <si>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</si>
  <si>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</si>
  <si>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</si>
  <si>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</si>
  <si>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</si>
  <si>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</si>
  <si>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</si>
  <si>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</si>
  <si>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</si>
  <si>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</si>
  <si>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</si>
  <si>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</si>
  <si>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</si>
  <si>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</si>
  <si>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</si>
  <si>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</si>
  <si>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</si>
  <si>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</si>
  <si>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</si>
  <si>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</si>
  <si>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</si>
  <si>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</si>
  <si>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</si>
  <si>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</si>
  <si>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</si>
  <si>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</si>
  <si>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</si>
  <si>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</si>
  <si>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</si>
  <si>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</si>
  <si>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</si>
  <si>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</si>
  <si>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</si>
  <si>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</si>
  <si>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</si>
  <si>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</si>
  <si>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</si>
  <si>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</si>
  <si>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</si>
  <si>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</si>
  <si>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</si>
  <si>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</si>
  <si>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</si>
  <si>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</si>
  <si>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</si>
  <si>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</si>
  <si>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小山町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</si>
  <si>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</si>
  <si>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</si>
  <si>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</si>
  <si>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</si>
  <si>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</si>
  <si>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</si>
  <si>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</si>
  <si>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</si>
  <si>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</si>
  <si>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</si>
  <si>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</si>
  <si>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</si>
  <si>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</si>
  <si>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</si>
  <si>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</si>
  <si>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</si>
  <si>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今後上記のとおり、資産の老朽化、施設機能の適正化や水需要の減少といった課題は多くあります。本町水道事業としては、安定的に事業を継続していくことを主眼に事業運営をしていきます。
　そのために、経常経費の見直し・補助金や適正な料金収入等財源の確保といった財政的試算と</t>
    </r>
    <r>
      <rPr>
        <sz val="11"/>
        <rFont val="ＭＳ ゴシック"/>
        <family val="3"/>
        <charset val="128"/>
      </rPr>
      <t>、施設利用率向上を図るため、効率的に施設を活用するダウンサイジング・スペックダウンの検討や計画的な施設等の更新といった投資的試算のバランスを図っていきます。</t>
    </r>
    <rPh sb="4" eb="6">
      <t>コンゴ</t>
    </rPh>
    <rPh sb="42" eb="43">
      <t>オオ</t>
    </rPh>
    <rPh sb="136" eb="138">
      <t>シセツ</t>
    </rPh>
    <rPh sb="138" eb="140">
      <t>リヨウ</t>
    </rPh>
    <rPh sb="140" eb="141">
      <t>リツ</t>
    </rPh>
    <rPh sb="141" eb="143">
      <t>コウジョウ</t>
    </rPh>
    <rPh sb="144" eb="145">
      <t>ハカ</t>
    </rPh>
    <rPh sb="149" eb="152">
      <t>コウリツテキ</t>
    </rPh>
    <rPh sb="153" eb="155">
      <t>シセツ</t>
    </rPh>
    <rPh sb="156" eb="158">
      <t>カツヨウ</t>
    </rPh>
    <rPh sb="177" eb="179">
      <t>ケントウ</t>
    </rPh>
    <rPh sb="186" eb="187">
      <t>トウ</t>
    </rPh>
    <rPh sb="188" eb="190">
      <t>コウシン</t>
    </rPh>
    <phoneticPr fontId="17"/>
  </si>
  <si>
    <r>
      <t xml:space="preserve">
</t>
    </r>
    <r>
      <rPr>
        <sz val="11"/>
        <rFont val="ＭＳ ゴシック"/>
        <family val="3"/>
        <charset val="128"/>
      </rPr>
      <t>　本町では昭和30年代から水道事業を開始し、耐用年数を過ぎた老朽管が増えてきているため、事業類似団体平均及び全国平均と比べ、②管路経年化率が高くなっています。また、工業団地の配水場整備を行っていたため、平成29年度までは老朽管の更新が行えませんでした。しかしながら、平成30年度以降は国の交付金（防衛）を活用し、老朽管の更新を進めています。</t>
    </r>
    <r>
      <rPr>
        <sz val="11"/>
        <color theme="1"/>
        <rFont val="ＭＳ ゴシック"/>
        <family val="3"/>
        <charset val="128"/>
      </rPr>
      <t xml:space="preserve">
　今後アセットマネジメント計画に基づいて、現有資産の更新需要と長期的な財政状況を鑑み、施設整備（老朽管更新や耐震化）を計画的に行っていきます。</t>
    </r>
    <rPh sb="4" eb="6">
      <t>ホンチョウ</t>
    </rPh>
    <rPh sb="8" eb="10">
      <t>ショウワ</t>
    </rPh>
    <rPh sb="12" eb="14">
      <t>ネンダイ</t>
    </rPh>
    <rPh sb="16" eb="18">
      <t>スイドウ</t>
    </rPh>
    <rPh sb="18" eb="20">
      <t>ジギョウ</t>
    </rPh>
    <rPh sb="21" eb="23">
      <t>カイシ</t>
    </rPh>
    <rPh sb="25" eb="27">
      <t>タイヨウ</t>
    </rPh>
    <rPh sb="27" eb="29">
      <t>ネンスウ</t>
    </rPh>
    <rPh sb="30" eb="31">
      <t>ス</t>
    </rPh>
    <rPh sb="33" eb="35">
      <t>ロウキュウ</t>
    </rPh>
    <rPh sb="35" eb="36">
      <t>カン</t>
    </rPh>
    <rPh sb="37" eb="38">
      <t>フ</t>
    </rPh>
    <rPh sb="47" eb="49">
      <t>ジギョウ</t>
    </rPh>
    <rPh sb="85" eb="87">
      <t>コウギョウ</t>
    </rPh>
    <rPh sb="87" eb="89">
      <t>ダンチ</t>
    </rPh>
    <rPh sb="90" eb="92">
      <t>ハイスイ</t>
    </rPh>
    <rPh sb="92" eb="93">
      <t>ジョウ</t>
    </rPh>
    <rPh sb="93" eb="95">
      <t>セイビ</t>
    </rPh>
    <rPh sb="96" eb="97">
      <t>オコナ</t>
    </rPh>
    <rPh sb="104" eb="106">
      <t>ヘイセイ</t>
    </rPh>
    <rPh sb="108" eb="110">
      <t>ネンド</t>
    </rPh>
    <rPh sb="113" eb="115">
      <t>ロウキュウ</t>
    </rPh>
    <rPh sb="115" eb="116">
      <t>カン</t>
    </rPh>
    <rPh sb="117" eb="119">
      <t>コウシン</t>
    </rPh>
    <rPh sb="120" eb="121">
      <t>オコナ</t>
    </rPh>
    <rPh sb="136" eb="138">
      <t>ヘイセイ</t>
    </rPh>
    <rPh sb="140" eb="142">
      <t>ネンド</t>
    </rPh>
    <rPh sb="142" eb="144">
      <t>イコウ</t>
    </rPh>
    <rPh sb="145" eb="146">
      <t>クニ</t>
    </rPh>
    <rPh sb="147" eb="150">
      <t>コウフキン</t>
    </rPh>
    <rPh sb="151" eb="153">
      <t>ボウエイ</t>
    </rPh>
    <rPh sb="155" eb="157">
      <t>カツヨウ</t>
    </rPh>
    <rPh sb="159" eb="161">
      <t>ロウキュウ</t>
    </rPh>
    <rPh sb="161" eb="162">
      <t>カン</t>
    </rPh>
    <rPh sb="163" eb="165">
      <t>コウシン</t>
    </rPh>
    <rPh sb="166" eb="167">
      <t>スス</t>
    </rPh>
    <rPh sb="175" eb="177">
      <t>コンゴ</t>
    </rPh>
    <rPh sb="190" eb="191">
      <t>モト</t>
    </rPh>
    <rPh sb="214" eb="215">
      <t>カンガ</t>
    </rPh>
    <phoneticPr fontId="17"/>
  </si>
  <si>
    <r>
      <t xml:space="preserve"> 本町水道事業は綺麗で豊富な湧水及び井戸水に恵まれ、浄水施設の必要がないことから、⑥給水原価が類似団体平均の３分の１強となっています。しかし、平成30年度に完成した工業団地に築造した配水施設にかかる減価償却費や維持管理費の増加により⑥給水原価が上昇しています。また</t>
    </r>
    <r>
      <rPr>
        <sz val="11"/>
        <rFont val="ＭＳ ゴシック"/>
        <family val="3"/>
        <charset val="128"/>
      </rPr>
      <t>、給水人口の減少に伴う給水収益の減少により、①経常収支比率及び⑤料金回収率は減少傾向にありますが、令和2年度はこれに加え、新型コロナウイルス感染症の影響で企業活動が制限され、大口利用者の使用水量（料金）が減少したことにより、①経常収支比率及び⑤料金回収率がさらに悪化しました。このような状況の中、前回の料金改定後７年が経過していることから、適正な料金の見直しを図ります。
　上記施設築造にあたり、多額の自己資金（借入金含む）を充当しました。その結果、手許資金が減少したため、平成28年度決算と比較し③流動比率及び④企業債残高対給水収益比率が悪化しています。
　また、施設利用率が類似団体より低い値ですが、本町では複数の工業団地が存在し、日々使用する水量に差があるため、一定量の配水能力を確保する必要が生じていることによるものです。
　今後は老朽管の布設替えや耐震化対策に多くの投資的経費が掛かることや、人口減少による水需要の減少に伴う収益の悪化がこれまで以上になることが予想されます。したがって、広域連携を見据えた事務の見直しや施設の合理化を検討し効率的かつ安全に水を供給していきます。</t>
    </r>
    <rPh sb="11" eb="13">
      <t>ホウフ</t>
    </rPh>
    <rPh sb="58" eb="59">
      <t>キョウ</t>
    </rPh>
    <rPh sb="87" eb="89">
      <t>チクゾウ</t>
    </rPh>
    <rPh sb="105" eb="107">
      <t>イジ</t>
    </rPh>
    <rPh sb="107" eb="110">
      <t>カンリヒ</t>
    </rPh>
    <rPh sb="117" eb="119">
      <t>キュウスイ</t>
    </rPh>
    <rPh sb="119" eb="121">
      <t>ゲンカ</t>
    </rPh>
    <rPh sb="122" eb="124">
      <t>ジョウショウ</t>
    </rPh>
    <rPh sb="141" eb="142">
      <t>トモナ</t>
    </rPh>
    <rPh sb="143" eb="145">
      <t>キュウスイ</t>
    </rPh>
    <rPh sb="145" eb="147">
      <t>シュウエキ</t>
    </rPh>
    <rPh sb="148" eb="150">
      <t>ゲンショウ</t>
    </rPh>
    <rPh sb="193" eb="195">
      <t>シンガタ</t>
    </rPh>
    <rPh sb="202" eb="205">
      <t>カンセンショウ</t>
    </rPh>
    <rPh sb="206" eb="208">
      <t>エイキョウ</t>
    </rPh>
    <rPh sb="209" eb="213">
      <t>キギョウカツドウ</t>
    </rPh>
    <rPh sb="214" eb="216">
      <t>セイゲン</t>
    </rPh>
    <rPh sb="219" eb="221">
      <t>オオグチ</t>
    </rPh>
    <rPh sb="221" eb="223">
      <t>リヨウ</t>
    </rPh>
    <rPh sb="223" eb="224">
      <t>モノ</t>
    </rPh>
    <rPh sb="225" eb="227">
      <t>シヨウ</t>
    </rPh>
    <rPh sb="227" eb="229">
      <t>スイリョウ</t>
    </rPh>
    <rPh sb="230" eb="232">
      <t>リョウキン</t>
    </rPh>
    <rPh sb="234" eb="236">
      <t>ゲンショウ</t>
    </rPh>
    <rPh sb="245" eb="251">
      <t>ケイジョウシュウシヒリツ</t>
    </rPh>
    <rPh sb="251" eb="252">
      <t>オヨ</t>
    </rPh>
    <rPh sb="254" eb="256">
      <t>リョウキン</t>
    </rPh>
    <rPh sb="256" eb="258">
      <t>カイシュウ</t>
    </rPh>
    <rPh sb="258" eb="259">
      <t>リツ</t>
    </rPh>
    <rPh sb="263" eb="265">
      <t>アッカ</t>
    </rPh>
    <rPh sb="275" eb="277">
      <t>ジョウキョウ</t>
    </rPh>
    <rPh sb="278" eb="279">
      <t>ナカ</t>
    </rPh>
    <rPh sb="280" eb="282">
      <t>ゼンカイ</t>
    </rPh>
    <rPh sb="283" eb="285">
      <t>リョウキン</t>
    </rPh>
    <rPh sb="285" eb="287">
      <t>カイテイ</t>
    </rPh>
    <rPh sb="287" eb="288">
      <t>ゴ</t>
    </rPh>
    <rPh sb="289" eb="290">
      <t>ネン</t>
    </rPh>
    <rPh sb="291" eb="293">
      <t>ケイカ</t>
    </rPh>
    <rPh sb="302" eb="304">
      <t>テキセイ</t>
    </rPh>
    <rPh sb="305" eb="307">
      <t>リョウキン</t>
    </rPh>
    <rPh sb="308" eb="310">
      <t>ミナオ</t>
    </rPh>
    <rPh sb="312" eb="313">
      <t>ハカ</t>
    </rPh>
    <rPh sb="319" eb="321">
      <t>ジョウキ</t>
    </rPh>
    <rPh sb="330" eb="332">
      <t>タガク</t>
    </rPh>
    <rPh sb="338" eb="340">
      <t>カリイレ</t>
    </rPh>
    <rPh sb="340" eb="341">
      <t>キン</t>
    </rPh>
    <rPh sb="341" eb="342">
      <t>フク</t>
    </rPh>
    <rPh sb="345" eb="347">
      <t>ジュウトウ</t>
    </rPh>
    <rPh sb="354" eb="356">
      <t>ケッカ</t>
    </rPh>
    <rPh sb="357" eb="359">
      <t>テモト</t>
    </rPh>
    <rPh sb="359" eb="361">
      <t>シキン</t>
    </rPh>
    <rPh sb="362" eb="364">
      <t>ゲンショウ</t>
    </rPh>
    <rPh sb="378" eb="380">
      <t>ヒカク</t>
    </rPh>
    <rPh sb="415" eb="417">
      <t>シセツ</t>
    </rPh>
    <rPh sb="417" eb="419">
      <t>リヨウ</t>
    </rPh>
    <rPh sb="419" eb="420">
      <t>リツ</t>
    </rPh>
    <rPh sb="421" eb="423">
      <t>ルイジ</t>
    </rPh>
    <rPh sb="423" eb="425">
      <t>ダンタイ</t>
    </rPh>
    <rPh sb="427" eb="428">
      <t>ヒク</t>
    </rPh>
    <rPh sb="429" eb="430">
      <t>アタイ</t>
    </rPh>
    <rPh sb="434" eb="436">
      <t>ホンチョウ</t>
    </rPh>
    <rPh sb="438" eb="440">
      <t>フクスウ</t>
    </rPh>
    <rPh sb="441" eb="443">
      <t>コウギョウ</t>
    </rPh>
    <rPh sb="443" eb="445">
      <t>ダンチ</t>
    </rPh>
    <rPh sb="446" eb="448">
      <t>ソンザイ</t>
    </rPh>
    <rPh sb="450" eb="452">
      <t>ヒビ</t>
    </rPh>
    <rPh sb="452" eb="454">
      <t>シヨウ</t>
    </rPh>
    <rPh sb="456" eb="458">
      <t>スイリョウ</t>
    </rPh>
    <rPh sb="459" eb="460">
      <t>サ</t>
    </rPh>
    <rPh sb="466" eb="468">
      <t>イッテイ</t>
    </rPh>
    <rPh sb="468" eb="469">
      <t>リョウ</t>
    </rPh>
    <rPh sb="470" eb="472">
      <t>ハイスイ</t>
    </rPh>
    <rPh sb="472" eb="474">
      <t>ノウリョク</t>
    </rPh>
    <rPh sb="475" eb="477">
      <t>カクホ</t>
    </rPh>
    <rPh sb="479" eb="481">
      <t>ヒツヨウ</t>
    </rPh>
    <rPh sb="482" eb="483">
      <t>ショウ</t>
    </rPh>
    <rPh sb="547" eb="548">
      <t>トモナ</t>
    </rPh>
    <rPh sb="549" eb="551">
      <t>シュウエキ</t>
    </rPh>
    <rPh sb="552" eb="554">
      <t>アッカ</t>
    </rPh>
    <rPh sb="559" eb="561">
      <t>イジョウ</t>
    </rPh>
    <rPh sb="580" eb="582">
      <t>コウイキ</t>
    </rPh>
    <rPh sb="582" eb="584">
      <t>レンケイ</t>
    </rPh>
    <rPh sb="585" eb="587">
      <t>ミス</t>
    </rPh>
    <rPh sb="589" eb="591">
      <t>ジム</t>
    </rPh>
    <rPh sb="592" eb="594">
      <t>ミナオ</t>
    </rPh>
    <rPh sb="596" eb="598">
      <t>シセツ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</si>
</sst>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0.64</c:v>
                </c:pt>
                <c:pt idx="3" formatCode="#,##0.00;&quot;△&quot;#,##0.00;&quot;-&quot;">
                  <c:v>0.86</c:v>
                </c:pt>
                <c:pt idx="4" formatCode="#,##0.00;&quot;△&quot;#,##0.00;&quot;-&quot;">
                  <c:v>1.19</c:v>
                </c:pt>
              </c:numCache>
            </c:numRef>
          </c:val>
          <c:extLst>
            <c:ext xmlns:c16="http://schemas.microsoft.com/office/drawing/2014/chart" uri="{C3380CC4-5D6E-409C-BE32-E72D297353CC}">
              <c16:uniqueId val="{00000000-9F33-477B-A88E-44F8F6783F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9F33-477B-A88E-44F8F6783F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47.27</c:v>
                </c:pt>
                <c:pt idx="1">
                  <c:v>44.65</c:v>
                </c:pt>
                <c:pt idx="2">
                  <c:v>46.84</c:v>
                </c:pt>
                <c:pt idx="3">
                  <c:v>42.16</c:v>
                </c:pt>
                <c:pt idx="4">
                  <c:v>40.03</c:v>
                </c:pt>
              </c:numCache>
            </c:numRef>
          </c:val>
          <c:extLst>
            <c:ext xmlns:c16="http://schemas.microsoft.com/office/drawing/2014/chart" uri="{C3380CC4-5D6E-409C-BE32-E72D297353CC}">
              <c16:uniqueId val="{00000000-82B4-4FDA-9D54-63ADFB3026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82B4-4FDA-9D54-63ADFB3026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c:v>
                </c:pt>
                <c:pt idx="1">
                  <c:v>87</c:v>
                </c:pt>
                <c:pt idx="2">
                  <c:v>86.13</c:v>
                </c:pt>
                <c:pt idx="3">
                  <c:v>85.27</c:v>
                </c:pt>
                <c:pt idx="4">
                  <c:v>84.42</c:v>
                </c:pt>
              </c:numCache>
            </c:numRef>
          </c:val>
          <c:extLst>
            <c:ext xmlns:c16="http://schemas.microsoft.com/office/drawing/2014/chart" uri="{C3380CC4-5D6E-409C-BE32-E72D297353CC}">
              <c16:uniqueId val="{00000000-43B2-48A3-A652-E10D87AF06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3B2-48A3-A652-E10D87AF06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122.73</c:v>
                </c:pt>
                <c:pt idx="1">
                  <c:v>115.75</c:v>
                </c:pt>
                <c:pt idx="2">
                  <c:v>118.47</c:v>
                </c:pt>
                <c:pt idx="3">
                  <c:v>110.58</c:v>
                </c:pt>
                <c:pt idx="4">
                  <c:v>105.3</c:v>
                </c:pt>
              </c:numCache>
            </c:numRef>
          </c:val>
          <c:extLst>
            <c:ext xmlns:c16="http://schemas.microsoft.com/office/drawing/2014/chart" uri="{C3380CC4-5D6E-409C-BE32-E72D297353CC}">
              <c16:uniqueId val="{00000000-8662-40F8-AC75-1663C90D52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662-40F8-AC75-1663C90D52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47.23</c:v>
                </c:pt>
                <c:pt idx="1">
                  <c:v>47.79</c:v>
                </c:pt>
                <c:pt idx="2">
                  <c:v>48.24</c:v>
                </c:pt>
                <c:pt idx="3">
                  <c:v>44.78</c:v>
                </c:pt>
                <c:pt idx="4">
                  <c:v>44.62</c:v>
                </c:pt>
              </c:numCache>
            </c:numRef>
          </c:val>
          <c:extLst>
            <c:ext xmlns:c16="http://schemas.microsoft.com/office/drawing/2014/chart" uri="{C3380CC4-5D6E-409C-BE32-E72D297353CC}">
              <c16:uniqueId val="{00000000-7175-49CF-B5D3-45951B43E8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7175-49CF-B5D3-45951B43E8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17.46</c:v>
                </c:pt>
                <c:pt idx="1">
                  <c:v>19.989999999999998</c:v>
                </c:pt>
                <c:pt idx="2">
                  <c:v>25.03</c:v>
                </c:pt>
                <c:pt idx="3">
                  <c:v>24.63</c:v>
                </c:pt>
                <c:pt idx="4">
                  <c:v>27.67</c:v>
                </c:pt>
              </c:numCache>
            </c:numRef>
          </c:val>
          <c:extLst>
            <c:ext xmlns:c16="http://schemas.microsoft.com/office/drawing/2014/chart" uri="{C3380CC4-5D6E-409C-BE32-E72D297353CC}">
              <c16:uniqueId val="{00000000-296A-42FD-B22C-95F085B245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296A-42FD-B22C-95F085B245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9-4523-B173-DE305DE70F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1F9-4523-B173-DE305DE70F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311.86</c:v>
                </c:pt>
                <c:pt idx="1">
                  <c:v>140.84</c:v>
                </c:pt>
                <c:pt idx="2">
                  <c:v>210.04</c:v>
                </c:pt>
                <c:pt idx="3">
                  <c:v>214.49</c:v>
                </c:pt>
                <c:pt idx="4">
                  <c:v>249.94</c:v>
                </c:pt>
              </c:numCache>
            </c:numRef>
          </c:val>
          <c:extLst>
            <c:ext xmlns:c16="http://schemas.microsoft.com/office/drawing/2014/chart" uri="{C3380CC4-5D6E-409C-BE32-E72D297353CC}">
              <c16:uniqueId val="{00000000-A431-4F1D-971B-EC37E9F0E3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A431-4F1D-971B-EC37E9F0E3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115.55</c:v>
                </c:pt>
                <c:pt idx="1">
                  <c:v>171.21</c:v>
                </c:pt>
                <c:pt idx="2">
                  <c:v>164.21</c:v>
                </c:pt>
                <c:pt idx="3">
                  <c:v>191.34</c:v>
                </c:pt>
                <c:pt idx="4">
                  <c:v>235.67</c:v>
                </c:pt>
              </c:numCache>
            </c:numRef>
          </c:val>
          <c:extLst>
            <c:ext xmlns:c16="http://schemas.microsoft.com/office/drawing/2014/chart" uri="{C3380CC4-5D6E-409C-BE32-E72D297353CC}">
              <c16:uniqueId val="{00000000-8674-4CD4-9D4C-FA54F651AD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674-4CD4-9D4C-FA54F651AD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126.97</c:v>
                </c:pt>
                <c:pt idx="1">
                  <c:v>116.28</c:v>
                </c:pt>
                <c:pt idx="2">
                  <c:v>121.52</c:v>
                </c:pt>
                <c:pt idx="3">
                  <c:v>110.13</c:v>
                </c:pt>
                <c:pt idx="4">
                  <c:v>102.88</c:v>
                </c:pt>
              </c:numCache>
            </c:numRef>
          </c:val>
          <c:extLst>
            <c:ext xmlns:c16="http://schemas.microsoft.com/office/drawing/2014/chart" uri="{C3380CC4-5D6E-409C-BE32-E72D297353CC}">
              <c16:uniqueId val="{00000000-7151-4F84-9FF2-23F9E06AD4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151-4F84-9FF2-23F9E06AD4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55.05</c:v>
                </c:pt>
                <c:pt idx="1">
                  <c:v>60.17</c:v>
                </c:pt>
                <c:pt idx="2">
                  <c:v>59.27</c:v>
                </c:pt>
                <c:pt idx="3">
                  <c:v>64.95</c:v>
                </c:pt>
                <c:pt idx="4">
                  <c:v>67.900000000000006</c:v>
                </c:pt>
              </c:numCache>
            </c:numRef>
          </c:val>
          <c:extLst>
            <c:ext xmlns:c16="http://schemas.microsoft.com/office/drawing/2014/chart" uri="{C3380CC4-5D6E-409C-BE32-E72D297353CC}">
              <c16:uniqueId val="{00000000-A32E-4DB9-88DC-ACF738C675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32E-4DB9-88DC-ACF738C675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小山町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18083</v>
      </c>
      <c r="AM8" s="61"/>
      <c r="AN8" s="61"/>
      <c r="AO8" s="61"/>
      <c r="AP8" s="61"/>
      <c r="AQ8" s="61"/>
      <c r="AR8" s="61"/>
      <c r="AS8" s="61"/>
      <c r="AT8" s="52">
        <f>データ!$S$6</f>
        <v>135.74</v>
      </c>
      <c r="AU8" s="53"/>
      <c r="AV8" s="53"/>
      <c r="AW8" s="53"/>
      <c r="AX8" s="53"/>
      <c r="AY8" s="53"/>
      <c r="AZ8" s="53"/>
      <c r="BA8" s="53"/>
      <c r="BB8" s="54">
        <f>データ!$T$6</f>
        <v>133.22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87.94</v>
      </c>
      <c r="J10" s="53"/>
      <c r="K10" s="53"/>
      <c r="L10" s="53"/>
      <c r="M10" s="53"/>
      <c r="N10" s="53"/>
      <c r="O10" s="64"/>
      <c r="P10" s="54">
        <f>データ!$P$6</f>
        <v>98.01</v>
      </c>
      <c r="Q10" s="54"/>
      <c r="R10" s="54"/>
      <c r="S10" s="54"/>
      <c r="T10" s="54"/>
      <c r="U10" s="54"/>
      <c r="V10" s="54"/>
      <c r="W10" s="61">
        <f>データ!$Q$6</f>
        <v>1130</v>
      </c>
      <c r="X10" s="61"/>
      <c r="Y10" s="61"/>
      <c r="Z10" s="61"/>
      <c r="AA10" s="61"/>
      <c r="AB10" s="61"/>
      <c r="AC10" s="61"/>
      <c r="AD10" s="2"/>
      <c r="AE10" s="2"/>
      <c r="AF10" s="2"/>
      <c r="AG10" s="2"/>
      <c r="AH10" s="4"/>
      <c r="AI10" s="4"/>
      <c r="AJ10" s="4"/>
      <c r="AK10" s="4"/>
      <c r="AL10" s="61">
        <f>データ!$U$6</f>
        <v>17609</v>
      </c>
      <c r="AM10" s="61"/>
      <c r="AN10" s="61"/>
      <c r="AO10" s="61"/>
      <c r="AP10" s="61"/>
      <c r="AQ10" s="61"/>
      <c r="AR10" s="61"/>
      <c r="AS10" s="61"/>
      <c r="AT10" s="52">
        <f>データ!$V$6</f>
        <v>27.39</v>
      </c>
      <c r="AU10" s="53"/>
      <c r="AV10" s="53"/>
      <c r="AW10" s="53"/>
      <c r="AX10" s="53"/>
      <c r="AY10" s="53"/>
      <c r="AZ10" s="53"/>
      <c r="BA10" s="53"/>
      <c r="BB10" s="54">
        <f>データ!$W$6</f>
        <v>642.9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Xai+U3sBnreLfzmqx+F8fzczVBdWTsIKCGtx92TZDkIFTAPlvsoBrBTC9dlusRxtl2Iu7UWI9tjJ2QXidMpog==" saltValue="Lqw+mMArr1NrWZR1vSK/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223441</v>
      </c>
      <c r="D6" s="34">
        <f t="shared" si="3"/>
        <v>46</v>
      </c>
      <c r="E6" s="34">
        <f t="shared" si="3"/>
        <v>1</v>
      </c>
      <c r="F6" s="34">
        <f t="shared" si="3"/>
        <v>0</v>
      </c>
      <c r="G6" s="34">
        <f t="shared" si="3"/>
        <v>1</v>
      </c>
      <c r="H6" s="34" t="str">
        <f t="shared" si="3"/>
        <v>静岡県　小山町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87.94</v>
      </c>
      <c r="P6" s="35">
        <f t="shared" si="3"/>
        <v>98.01</v>
      </c>
      <c r="Q6" s="35">
        <f t="shared" si="3"/>
        <v>1130</v>
      </c>
      <c r="R6" s="35">
        <f t="shared" si="3"/>
        <v>18083</v>
      </c>
      <c r="S6" s="35">
        <f t="shared" si="3"/>
        <v>135.74</v>
      </c>
      <c r="T6" s="35">
        <f t="shared" si="3"/>
        <v>133.22</v>
      </c>
      <c r="U6" s="35">
        <f t="shared" si="3"/>
        <v>17609</v>
      </c>
      <c r="V6" s="35">
        <f t="shared" si="3"/>
        <v>27.39</v>
      </c>
      <c r="W6" s="35">
        <f t="shared" si="3"/>
        <v>642.9</v>
      </c>
      <c r="X6" s="36">
        <f>IF(X7="",NA(),X7)</f>
        <v>122.73</v>
      </c>
      <c r="Y6" s="36">
        <f t="shared" ref="Y6:AG6" si="4">IF(Y7="",NA(),Y7)</f>
        <v>115.75</v>
      </c>
      <c r="Z6" s="36">
        <f t="shared" si="4"/>
        <v>118.47</v>
      </c>
      <c r="AA6" s="36">
        <f t="shared" si="4"/>
        <v>110.58</v>
      </c>
      <c r="AB6" s="36">
        <f t="shared" si="4"/>
        <v>105.3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311.86</v>
      </c>
      <c r="AU6" s="36">
        <f t="shared" ref="AU6:BC6" si="6">IF(AU7="",NA(),AU7)</f>
        <v>140.84</v>
      </c>
      <c r="AV6" s="36">
        <f t="shared" si="6"/>
        <v>210.04</v>
      </c>
      <c r="AW6" s="36">
        <f t="shared" si="6"/>
        <v>214.49</v>
      </c>
      <c r="AX6" s="36">
        <f t="shared" si="6"/>
        <v>249.94</v>
      </c>
      <c r="AY6" s="36">
        <f t="shared" si="6"/>
        <v>384.34</v>
      </c>
      <c r="AZ6" s="36">
        <f t="shared" si="6"/>
        <v>359.47</v>
      </c>
      <c r="BA6" s="36">
        <f t="shared" si="6"/>
        <v>369.69</v>
      </c>
      <c r="BB6" s="36">
        <f t="shared" si="6"/>
        <v>379.08</v>
      </c>
      <c r="BC6" s="36">
        <f t="shared" si="6"/>
        <v>367.55</v>
      </c>
      <c r="BD6" s="35" t="str">
        <f>IF(BD7="","",IF(BD7="-","【-】","【"&amp;SUBSTITUTE(TEXT(BD7,"#,##0.00"),"-","△")&amp;"】"))</f>
        <v>【260.31】</v>
      </c>
      <c r="BE6" s="36">
        <f>IF(BE7="",NA(),BE7)</f>
        <v>115.55</v>
      </c>
      <c r="BF6" s="36">
        <f t="shared" ref="BF6:BN6" si="7">IF(BF7="",NA(),BF7)</f>
        <v>171.21</v>
      </c>
      <c r="BG6" s="36">
        <f t="shared" si="7"/>
        <v>164.21</v>
      </c>
      <c r="BH6" s="36">
        <f t="shared" si="7"/>
        <v>191.34</v>
      </c>
      <c r="BI6" s="36">
        <f t="shared" si="7"/>
        <v>235.67</v>
      </c>
      <c r="BJ6" s="36">
        <f t="shared" si="7"/>
        <v>380.58</v>
      </c>
      <c r="BK6" s="36">
        <f t="shared" si="7"/>
        <v>401.79</v>
      </c>
      <c r="BL6" s="36">
        <f t="shared" si="7"/>
        <v>402.99</v>
      </c>
      <c r="BM6" s="36">
        <f t="shared" si="7"/>
        <v>398.98</v>
      </c>
      <c r="BN6" s="36">
        <f t="shared" si="7"/>
        <v>418.68</v>
      </c>
      <c r="BO6" s="35" t="str">
        <f>IF(BO7="","",IF(BO7="-","【-】","【"&amp;SUBSTITUTE(TEXT(BO7,"#,##0.00"),"-","△")&amp;"】"))</f>
        <v>【275.67】</v>
      </c>
      <c r="BP6" s="36">
        <f>IF(BP7="",NA(),BP7)</f>
        <v>126.97</v>
      </c>
      <c r="BQ6" s="36">
        <f t="shared" ref="BQ6:BY6" si="8">IF(BQ7="",NA(),BQ7)</f>
        <v>116.28</v>
      </c>
      <c r="BR6" s="36">
        <f t="shared" si="8"/>
        <v>121.52</v>
      </c>
      <c r="BS6" s="36">
        <f t="shared" si="8"/>
        <v>110.13</v>
      </c>
      <c r="BT6" s="36">
        <f t="shared" si="8"/>
        <v>102.88</v>
      </c>
      <c r="BU6" s="36">
        <f t="shared" si="8"/>
        <v>102.38</v>
      </c>
      <c r="BV6" s="36">
        <f t="shared" si="8"/>
        <v>100.12</v>
      </c>
      <c r="BW6" s="36">
        <f t="shared" si="8"/>
        <v>98.66</v>
      </c>
      <c r="BX6" s="36">
        <f t="shared" si="8"/>
        <v>98.64</v>
      </c>
      <c r="BY6" s="36">
        <f t="shared" si="8"/>
        <v>94.78</v>
      </c>
      <c r="BZ6" s="35" t="str">
        <f>IF(BZ7="","",IF(BZ7="-","【-】","【"&amp;SUBSTITUTE(TEXT(BZ7,"#,##0.00"),"-","△")&amp;"】"))</f>
        <v>【100.05】</v>
      </c>
      <c r="CA6" s="36">
        <f>IF(CA7="",NA(),CA7)</f>
        <v>55.05</v>
      </c>
      <c r="CB6" s="36">
        <f t="shared" ref="CB6:CJ6" si="9">IF(CB7="",NA(),CB7)</f>
        <v>60.17</v>
      </c>
      <c r="CC6" s="36">
        <f t="shared" si="9"/>
        <v>59.27</v>
      </c>
      <c r="CD6" s="36">
        <f t="shared" si="9"/>
        <v>64.95</v>
      </c>
      <c r="CE6" s="36">
        <f t="shared" si="9"/>
        <v>67.900000000000006</v>
      </c>
      <c r="CF6" s="36">
        <f t="shared" si="9"/>
        <v>168.67</v>
      </c>
      <c r="CG6" s="36">
        <f t="shared" si="9"/>
        <v>174.97</v>
      </c>
      <c r="CH6" s="36">
        <f t="shared" si="9"/>
        <v>178.59</v>
      </c>
      <c r="CI6" s="36">
        <f t="shared" si="9"/>
        <v>178.92</v>
      </c>
      <c r="CJ6" s="36">
        <f t="shared" si="9"/>
        <v>181.3</v>
      </c>
      <c r="CK6" s="35" t="str">
        <f>IF(CK7="","",IF(CK7="-","【-】","【"&amp;SUBSTITUTE(TEXT(CK7,"#,##0.00"),"-","△")&amp;"】"))</f>
        <v>【166.40】</v>
      </c>
      <c r="CL6" s="36">
        <f>IF(CL7="",NA(),CL7)</f>
        <v>47.27</v>
      </c>
      <c r="CM6" s="36">
        <f t="shared" ref="CM6:CU6" si="10">IF(CM7="",NA(),CM7)</f>
        <v>44.65</v>
      </c>
      <c r="CN6" s="36">
        <f t="shared" si="10"/>
        <v>46.84</v>
      </c>
      <c r="CO6" s="36">
        <f t="shared" si="10"/>
        <v>42.16</v>
      </c>
      <c r="CP6" s="36">
        <f t="shared" si="10"/>
        <v>40.03</v>
      </c>
      <c r="CQ6" s="36">
        <f t="shared" si="10"/>
        <v>54.92</v>
      </c>
      <c r="CR6" s="36">
        <f t="shared" si="10"/>
        <v>55.63</v>
      </c>
      <c r="CS6" s="36">
        <f t="shared" si="10"/>
        <v>55.03</v>
      </c>
      <c r="CT6" s="36">
        <f t="shared" si="10"/>
        <v>55.14</v>
      </c>
      <c r="CU6" s="36">
        <f t="shared" si="10"/>
        <v>55.89</v>
      </c>
      <c r="CV6" s="35" t="str">
        <f>IF(CV7="","",IF(CV7="-","【-】","【"&amp;SUBSTITUTE(TEXT(CV7,"#,##0.00"),"-","△")&amp;"】"))</f>
        <v>【60.69】</v>
      </c>
      <c r="CW6" s="36">
        <f>IF(CW7="",NA(),CW7)</f>
        <v>87</v>
      </c>
      <c r="CX6" s="36">
        <f t="shared" ref="CX6:DF6" si="11">IF(CX7="",NA(),CX7)</f>
        <v>87</v>
      </c>
      <c r="CY6" s="36">
        <f t="shared" si="11"/>
        <v>86.13</v>
      </c>
      <c r="CZ6" s="36">
        <f t="shared" si="11"/>
        <v>85.27</v>
      </c>
      <c r="DA6" s="36">
        <f t="shared" si="11"/>
        <v>84.42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47.23</v>
      </c>
      <c r="DI6" s="36">
        <f t="shared" ref="DI6:DQ6" si="12">IF(DI7="",NA(),DI7)</f>
        <v>47.79</v>
      </c>
      <c r="DJ6" s="36">
        <f t="shared" si="12"/>
        <v>48.24</v>
      </c>
      <c r="DK6" s="36">
        <f t="shared" si="12"/>
        <v>44.78</v>
      </c>
      <c r="DL6" s="36">
        <f t="shared" si="12"/>
        <v>44.62</v>
      </c>
      <c r="DM6" s="36">
        <f t="shared" si="12"/>
        <v>48.49</v>
      </c>
      <c r="DN6" s="36">
        <f t="shared" si="12"/>
        <v>48.05</v>
      </c>
      <c r="DO6" s="36">
        <f t="shared" si="12"/>
        <v>48.87</v>
      </c>
      <c r="DP6" s="36">
        <f t="shared" si="12"/>
        <v>49.92</v>
      </c>
      <c r="DQ6" s="36">
        <f t="shared" si="12"/>
        <v>50.63</v>
      </c>
      <c r="DR6" s="35" t="str">
        <f>IF(DR7="","",IF(DR7="-","【-】","【"&amp;SUBSTITUTE(TEXT(DR7,"#,##0.00"),"-","△")&amp;"】"))</f>
        <v>【50.19】</v>
      </c>
      <c r="DS6" s="36">
        <f>IF(DS7="",NA(),DS7)</f>
        <v>17.46</v>
      </c>
      <c r="DT6" s="36">
        <f t="shared" ref="DT6:EB6" si="13">IF(DT7="",NA(),DT7)</f>
        <v>19.989999999999998</v>
      </c>
      <c r="DU6" s="36">
        <f t="shared" si="13"/>
        <v>25.03</v>
      </c>
      <c r="DV6" s="36">
        <f t="shared" si="13"/>
        <v>24.63</v>
      </c>
      <c r="DW6" s="36">
        <f t="shared" si="13"/>
        <v>27.67</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0.64</v>
      </c>
      <c r="EG6" s="36">
        <f t="shared" si="14"/>
        <v>0.86</v>
      </c>
      <c r="EH6" s="36">
        <f t="shared" si="14"/>
        <v>1.19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223441</v>
      </c>
      <c r="D7" s="38">
        <v>46</v>
      </c>
      <c r="E7" s="38">
        <v>1</v>
      </c>
      <c r="F7" s="38">
        <v>0</v>
      </c>
      <c r="G7" s="38">
        <v>1</v>
      </c>
      <c r="H7" s="38" t="s">
        <v>93</v>
      </c>
      <c r="I7" s="38" t="s">
        <v>94</v>
      </c>
      <c r="J7" s="38" t="s">
        <v>95</v>
      </c>
      <c r="K7" s="38" t="s">
        <v>96</v>
      </c>
      <c r="L7" s="38" t="s">
        <v>97</v>
      </c>
      <c r="M7" s="38" t="s">
        <v>98</v>
      </c>
      <c r="N7" s="39" t="s">
        <v>99</v>
      </c>
      <c r="O7" s="39">
        <v>87.94</v>
      </c>
      <c r="P7" s="39">
        <v>98.01</v>
      </c>
      <c r="Q7" s="39">
        <v>1130</v>
      </c>
      <c r="R7" s="39">
        <v>18083</v>
      </c>
      <c r="S7" s="39">
        <v>135.74</v>
      </c>
      <c r="T7" s="39">
        <v>133.22</v>
      </c>
      <c r="U7" s="39">
        <v>17609</v>
      </c>
      <c r="V7" s="39">
        <v>27.39</v>
      </c>
      <c r="W7" s="39">
        <v>642.9</v>
      </c>
      <c r="X7" s="39">
        <v>122.73</v>
      </c>
      <c r="Y7" s="39">
        <v>115.75</v>
      </c>
      <c r="Z7" s="39">
        <v>118.47</v>
      </c>
      <c r="AA7" s="39">
        <v>110.58</v>
      </c>
      <c r="AB7" s="39">
        <v>105.3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311.86</v>
      </c>
      <c r="AU7" s="39">
        <v>140.84</v>
      </c>
      <c r="AV7" s="39">
        <v>210.04</v>
      </c>
      <c r="AW7" s="39">
        <v>214.49</v>
      </c>
      <c r="AX7" s="39">
        <v>249.94</v>
      </c>
      <c r="AY7" s="39">
        <v>384.34</v>
      </c>
      <c r="AZ7" s="39">
        <v>359.47</v>
      </c>
      <c r="BA7" s="39">
        <v>369.69</v>
      </c>
      <c r="BB7" s="39">
        <v>379.08</v>
      </c>
      <c r="BC7" s="39">
        <v>367.55</v>
      </c>
      <c r="BD7" s="39">
        <v>260.31</v>
      </c>
      <c r="BE7" s="39">
        <v>115.55</v>
      </c>
      <c r="BF7" s="39">
        <v>171.21</v>
      </c>
      <c r="BG7" s="39">
        <v>164.21</v>
      </c>
      <c r="BH7" s="39">
        <v>191.34</v>
      </c>
      <c r="BI7" s="39">
        <v>235.67</v>
      </c>
      <c r="BJ7" s="39">
        <v>380.58</v>
      </c>
      <c r="BK7" s="39">
        <v>401.79</v>
      </c>
      <c r="BL7" s="39">
        <v>402.99</v>
      </c>
      <c r="BM7" s="39">
        <v>398.98</v>
      </c>
      <c r="BN7" s="39">
        <v>418.68</v>
      </c>
      <c r="BO7" s="39">
        <v>275.67</v>
      </c>
      <c r="BP7" s="39">
        <v>126.97</v>
      </c>
      <c r="BQ7" s="39">
        <v>116.28</v>
      </c>
      <c r="BR7" s="39">
        <v>121.52</v>
      </c>
      <c r="BS7" s="39">
        <v>110.13</v>
      </c>
      <c r="BT7" s="39">
        <v>102.88</v>
      </c>
      <c r="BU7" s="39">
        <v>102.38</v>
      </c>
      <c r="BV7" s="39">
        <v>100.12</v>
      </c>
      <c r="BW7" s="39">
        <v>98.66</v>
      </c>
      <c r="BX7" s="39">
        <v>98.64</v>
      </c>
      <c r="BY7" s="39">
        <v>94.78</v>
      </c>
      <c r="BZ7" s="39">
        <v>100.05</v>
      </c>
      <c r="CA7" s="39">
        <v>55.05</v>
      </c>
      <c r="CB7" s="39">
        <v>60.17</v>
      </c>
      <c r="CC7" s="39">
        <v>59.27</v>
      </c>
      <c r="CD7" s="39">
        <v>64.95</v>
      </c>
      <c r="CE7" s="39">
        <v>67.900000000000006</v>
      </c>
      <c r="CF7" s="39">
        <v>168.67</v>
      </c>
      <c r="CG7" s="39">
        <v>174.97</v>
      </c>
      <c r="CH7" s="39">
        <v>178.59</v>
      </c>
      <c r="CI7" s="39">
        <v>178.92</v>
      </c>
      <c r="CJ7" s="39">
        <v>181.3</v>
      </c>
      <c r="CK7" s="39">
        <v>166.4</v>
      </c>
      <c r="CL7" s="39">
        <v>47.27</v>
      </c>
      <c r="CM7" s="39">
        <v>44.65</v>
      </c>
      <c r="CN7" s="39">
        <v>46.84</v>
      </c>
      <c r="CO7" s="39">
        <v>42.16</v>
      </c>
      <c r="CP7" s="39">
        <v>40.03</v>
      </c>
      <c r="CQ7" s="39">
        <v>54.92</v>
      </c>
      <c r="CR7" s="39">
        <v>55.63</v>
      </c>
      <c r="CS7" s="39">
        <v>55.03</v>
      </c>
      <c r="CT7" s="39">
        <v>55.14</v>
      </c>
      <c r="CU7" s="39">
        <v>55.89</v>
      </c>
      <c r="CV7" s="39">
        <v>60.69</v>
      </c>
      <c r="CW7" s="39">
        <v>87</v>
      </c>
      <c r="CX7" s="39">
        <v>87</v>
      </c>
      <c r="CY7" s="39">
        <v>86.13</v>
      </c>
      <c r="CZ7" s="39">
        <v>85.27</v>
      </c>
      <c r="DA7" s="39">
        <v>84.42</v>
      </c>
      <c r="DB7" s="39">
        <v>82.66</v>
      </c>
      <c r="DC7" s="39">
        <v>82.04</v>
      </c>
      <c r="DD7" s="39">
        <v>81.900000000000006</v>
      </c>
      <c r="DE7" s="39">
        <v>81.39</v>
      </c>
      <c r="DF7" s="39">
        <v>81.27</v>
      </c>
      <c r="DG7" s="39">
        <v>89.82</v>
      </c>
      <c r="DH7" s="39">
        <v>47.23</v>
      </c>
      <c r="DI7" s="39">
        <v>47.79</v>
      </c>
      <c r="DJ7" s="39">
        <v>48.24</v>
      </c>
      <c r="DK7" s="39">
        <v>44.78</v>
      </c>
      <c r="DL7" s="39">
        <v>44.62</v>
      </c>
      <c r="DM7" s="39">
        <v>48.49</v>
      </c>
      <c r="DN7" s="39">
        <v>48.05</v>
      </c>
      <c r="DO7" s="39">
        <v>48.87</v>
      </c>
      <c r="DP7" s="39">
        <v>49.92</v>
      </c>
      <c r="DQ7" s="39">
        <v>50.63</v>
      </c>
      <c r="DR7" s="39">
        <v>50.19</v>
      </c>
      <c r="DS7" s="39">
        <v>17.46</v>
      </c>
      <c r="DT7" s="39">
        <v>19.989999999999998</v>
      </c>
      <c r="DU7" s="39">
        <v>25.03</v>
      </c>
      <c r="DV7" s="39">
        <v>24.63</v>
      </c>
      <c r="DW7" s="39">
        <v>27.67</v>
      </c>
      <c r="DX7" s="39">
        <v>12.79</v>
      </c>
      <c r="DY7" s="39">
        <v>13.39</v>
      </c>
      <c r="DZ7" s="39">
        <v>14.85</v>
      </c>
      <c r="EA7" s="39">
        <v>16.88</v>
      </c>
      <c r="EB7" s="39">
        <v>18.28</v>
      </c>
      <c r="EC7" s="39">
        <v>20.63</v>
      </c>
      <c r="ED7" s="39">
        <v>0</v>
      </c>
      <c r="EE7" s="39">
        <v>0</v>
      </c>
      <c r="EF7" s="39">
        <v>0.64</v>
      </c>
      <c r="EG7" s="39">
        <v>0.86</v>
      </c>
      <c r="EH7" s="39">
        <v>1.19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705</cp:lastModifiedBy>
  <cp:lastPrinted>2022-02-14T23:39:00Z</cp:lastPrinted>
  <dcterms:created xsi:type="dcterms:W3CDTF">2021-12-03T06:51:17Z</dcterms:created>
  <dcterms:modified xsi:type="dcterms:W3CDTF">2022-02-14T23:39:02Z</dcterms:modified>
  <cp:category/>
</cp:coreProperties>
</file>