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M:\306上下水道課\02経理班\財政調査回答\経営比較分析表\Ｒ２決算\"/>
    </mc:Choice>
  </mc:AlternateContent>
  <xr:revisionPtr revIDLastSave="0" documentId="13_ncr:1_{692AE01A-0A09-453B-AD7A-6BD8A4C4DA5B}" xr6:coauthVersionLast="36" xr6:coauthVersionMax="36" xr10:uidLastSave="{00000000-0000-0000-0000-000000000000}"/>
  <workbookProtection workbookAlgorithmName="SHA-512" workbookHashValue="QSpY0th2IPomgdfzy1G4k4VzOo0g+j5CbHdvqyKF1/kPUo+zO75+AdSncyQSCYV/3lesHjNYpD/K1i95Vq6wyQ==" workbookSaltValue="8y+XmlUb8x5ikOI/3tXxb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I86" i="4"/>
  <c r="E86" i="4"/>
  <c r="AT10" i="4"/>
  <c r="AD10" i="4"/>
  <c r="I10" i="4"/>
  <c r="AL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<sst xmlns="http://schemas.openxmlformats.org/spreadsheetml/2006/main" count="236" uniqueCount="120">
  <si>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</si>
  <si>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</si>
  <si>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</si>
  <si>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</si>
  <si>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</si>
  <si>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</si>
  <si>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</si>
  <si>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</si>
  <si>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</si>
  <si>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</si>
  <si>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</si>
  <si>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</si>
  <si>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</si>
  <si>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</si>
  <si>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</si>
  <si>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</si>
  <si>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</si>
  <si>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</si>
  <si>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</si>
  <si>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</si>
  <si>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</si>
  <si>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</si>
  <si>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</si>
  <si>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</si>
  <si>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</si>
  <si>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</si>
  <si>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</si>
  <si>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</si>
  <si>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</si>
  <si>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</si>
  <si>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</si>
  <si>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</si>
  <si>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</si>
  <si>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</si>
  <si>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</si>
  <si>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</si>
  <si>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</si>
  <si>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</si>
  <si>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</si>
  <si>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</si>
  <si>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</si>
  <si>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</si>
  <si>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</si>
  <si>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</si>
  <si>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</si>
  <si>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</si>
  <si>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</si>
  <si>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</si>
  <si>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</si>
  <si>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</si>
  <si>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</si>
  <si>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</si>
  <si>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</si>
  <si>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</si>
  <si>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</si>
  <si>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</si>
  <si>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</si>
  <si>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</si>
  <si>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</si>
  <si>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</si>
  <si>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</si>
  <si>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</si>
  <si>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</si>
  <si>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</si>
  <si>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</si>
  <si>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</si>
  <si>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</si>
  <si>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</si>
  <si>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</si>
  <si>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</si>
  <si>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</si>
  <si>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</si>
  <si>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</si>
  <si>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</si>
  <si>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</si>
  <si>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</si>
  <si>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</si>
  <si>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</si>
  <si>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</si>
  <si>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</si>
  <si>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</si>
  <si>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</si>
  <si>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</si>
  <si>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</si>
  <si>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</si>
  <si>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</si>
  <si>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</si>
  <si>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</si>
  <si>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</si>
  <si>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</si>
  <si>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</si>
  <si>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</si>
  <si>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</si>
  <si>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</si>
  <si>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</si>
  <si>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</si>
  <si>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</si>
  <si>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</si>
  <si>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小山町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</si>
  <si>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</si>
  <si>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</si>
  <si>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</si>
  <si>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</si>
  <si>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</si>
  <si>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</si>
  <si>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</si>
  <si>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</si>
  <si>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</si>
  <si>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</si>
  <si>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</si>
  <si>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</si>
  <si>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</si>
  <si>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</si>
  <si>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</si>
  <si>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</si>
  <si>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</si>
  <si>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</si>
  <si>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今後も人口減少等による有収水量の減少や、汚水処理に関する経常経費の増加により、下水道事業の財政状況はますます悪化する見込みです。
　将来的に施設や管路の更新が本格化することに向け、企業会計を導入することで財務状況の見える化を図り、経費の見直しや事務事業の広域化・共同化等による歳出抑制や、適正な料金設定による財源確保を検討し、長期的な財政の健全化を目指していきます。</t>
    <rPh sb="69" eb="72">
      <t>ショウライテキ</t>
    </rPh>
    <rPh sb="73" eb="75">
      <t>シセツ</t>
    </rPh>
    <rPh sb="76" eb="78">
      <t>カンロ</t>
    </rPh>
    <rPh sb="79" eb="81">
      <t>コウシン</t>
    </rPh>
    <rPh sb="82" eb="85">
      <t>ホンカクカ</t>
    </rPh>
    <rPh sb="90" eb="91">
      <t>ム</t>
    </rPh>
    <rPh sb="93" eb="95">
      <t>キギョウ</t>
    </rPh>
    <rPh sb="95" eb="97">
      <t>カイケイ</t>
    </rPh>
    <rPh sb="98" eb="100">
      <t>ドウニュウ</t>
    </rPh>
    <rPh sb="105" eb="107">
      <t>ザイム</t>
    </rPh>
    <rPh sb="107" eb="109">
      <t>ジョウキョウ</t>
    </rPh>
    <rPh sb="110" eb="111">
      <t>ミ</t>
    </rPh>
    <rPh sb="113" eb="114">
      <t>カ</t>
    </rPh>
    <rPh sb="177" eb="179">
      <t>メザ</t>
    </rPh>
    <phoneticPr fontId="17"/>
  </si>
  <si>
    <t xml:space="preserve">
 本町下水道事業は、平成11年度より供用開始しています。下水道事業における管渠の標準耐用年数は50年とされており（国土交通省通知）、当面の間は耐用年数を経過する管渠はありません。今後は安全に運営していく上で必要な管路の点検調査を実施し、管路の状況を確認していきます。
　須走浄化センター及びマンホールポンプ等の施設については、ストックマネジメント計画を策定しています。下水道事業の安定な運営を維持するため、計画に沿って国庫補助金等財源を活用しながら施設の改修を行っていきます。</t>
    <rPh sb="94" eb="96">
      <t>アンゼン</t>
    </rPh>
    <rPh sb="97" eb="99">
      <t>ウンエイ</t>
    </rPh>
    <rPh sb="103" eb="104">
      <t>ウエ</t>
    </rPh>
    <rPh sb="105" eb="107">
      <t>ヒツヨウ</t>
    </rPh>
    <rPh sb="108" eb="110">
      <t>カンロ</t>
    </rPh>
    <rPh sb="111" eb="113">
      <t>テンケン</t>
    </rPh>
    <rPh sb="120" eb="122">
      <t>カンロ</t>
    </rPh>
    <rPh sb="123" eb="125">
      <t>ジョウキョウ</t>
    </rPh>
    <rPh sb="209" eb="210">
      <t>ソ</t>
    </rPh>
    <rPh sb="212" eb="214">
      <t>コッコ</t>
    </rPh>
    <rPh sb="214" eb="217">
      <t>ホジョキン</t>
    </rPh>
    <rPh sb="217" eb="218">
      <t>トウ</t>
    </rPh>
    <rPh sb="218" eb="220">
      <t>ザイゲン</t>
    </rPh>
    <rPh sb="221" eb="223">
      <t>カツヨウ</t>
    </rPh>
    <phoneticPr fontId="17"/>
  </si>
  <si>
    <r>
      <t xml:space="preserve">
　</t>
    </r>
    <r>
      <rPr>
        <sz val="11"/>
        <rFont val="ＭＳ ゴシック"/>
        <family val="3"/>
        <charset val="128"/>
      </rPr>
      <t>汚水処理費に対する一般会計繰入金の繰入基準に従って、一般会計繰入金の大部分を収益的収入として計上することとなったため、①収益的収支比率が100％を超える水準となっていました。令和２年度から地方公営企業法適用に要する経費が生じたことにより（令和４年度まで）、100％を下回りました。また、⑤経費回収率が100％に満たない状況が続いているため、繰入基準外の繰入金に頼っている状況です。使用料単価も適正な単価とされている150円を下回っていることから、適正な料金設定を検討していきます。
 地方債元金償還金相当分は一般会計繰入金で賄うこととしているため、④企業債残高対事業規模比率は０％（※）になります。
　下水道整備区域内の多くの方々に接続していただいているため、⑧水洗化率は類似団体平均を大きく上回っていますが、⑦施設利用率が類似団体より低い値が続いています。想定していた計画人口と比較し処理区域内人口が及ばない中、現在の処理能力の一部は、不測の事態におけるバックアップ的なものと捉えていますが、今後処理場設備の更新に合わせたダウンサイジングの検討や、広域化・共同化の観点からし尿の受入等施設の有効利用を図る方策を県や周辺事業体とともに検討します。
（※）一般会計負担分を除くと
事業債残高692,810千円÷営業収益71,096千円×100
＝974.47％　　になります。</t>
    </r>
    <rPh sb="67" eb="69">
      <t>ヒリツ</t>
    </rPh>
    <rPh sb="75" eb="76">
      <t>コ</t>
    </rPh>
    <rPh sb="78" eb="80">
      <t>スイジュン</t>
    </rPh>
    <rPh sb="89" eb="91">
      <t>レイワ</t>
    </rPh>
    <rPh sb="92" eb="94">
      <t>ネンド</t>
    </rPh>
    <rPh sb="96" eb="98">
      <t>チホウ</t>
    </rPh>
    <rPh sb="98" eb="100">
      <t>コウエイ</t>
    </rPh>
    <rPh sb="100" eb="102">
      <t>キギョウ</t>
    </rPh>
    <rPh sb="102" eb="103">
      <t>ホウ</t>
    </rPh>
    <rPh sb="103" eb="105">
      <t>テキヨウ</t>
    </rPh>
    <rPh sb="106" eb="107">
      <t>ヨウ</t>
    </rPh>
    <rPh sb="109" eb="111">
      <t>ケイヒ</t>
    </rPh>
    <rPh sb="112" eb="113">
      <t>ショウ</t>
    </rPh>
    <rPh sb="121" eb="123">
      <t>レイワ</t>
    </rPh>
    <rPh sb="124" eb="126">
      <t>ネンド</t>
    </rPh>
    <rPh sb="135" eb="137">
      <t>シタマワ</t>
    </rPh>
    <rPh sb="146" eb="148">
      <t>ケイヒ</t>
    </rPh>
    <rPh sb="148" eb="150">
      <t>カイシュウ</t>
    </rPh>
    <rPh sb="150" eb="151">
      <t>リツ</t>
    </rPh>
    <rPh sb="157" eb="158">
      <t>ミ</t>
    </rPh>
    <rPh sb="161" eb="163">
      <t>ジョウキョウ</t>
    </rPh>
    <rPh sb="164" eb="165">
      <t>ツヅ</t>
    </rPh>
    <rPh sb="172" eb="174">
      <t>クリイレ</t>
    </rPh>
    <rPh sb="174" eb="176">
      <t>キジュン</t>
    </rPh>
    <rPh sb="176" eb="177">
      <t>ガイ</t>
    </rPh>
    <rPh sb="178" eb="180">
      <t>クリイレ</t>
    </rPh>
    <rPh sb="180" eb="181">
      <t>キン</t>
    </rPh>
    <rPh sb="182" eb="183">
      <t>タヨ</t>
    </rPh>
    <rPh sb="187" eb="189">
      <t>ジョウキョウ</t>
    </rPh>
    <rPh sb="192" eb="195">
      <t>シヨウリョウ</t>
    </rPh>
    <rPh sb="195" eb="197">
      <t>タンカ</t>
    </rPh>
    <rPh sb="198" eb="200">
      <t>テキセイ</t>
    </rPh>
    <rPh sb="201" eb="203">
      <t>タンカ</t>
    </rPh>
    <rPh sb="212" eb="213">
      <t>エン</t>
    </rPh>
    <rPh sb="214" eb="216">
      <t>シタマワ</t>
    </rPh>
    <rPh sb="225" eb="227">
      <t>テキセイ</t>
    </rPh>
    <rPh sb="228" eb="230">
      <t>リョウキン</t>
    </rPh>
    <rPh sb="230" eb="232">
      <t>セッテイ</t>
    </rPh>
    <rPh sb="233" eb="235">
      <t>ケントウ</t>
    </rPh>
    <rPh sb="364" eb="366">
      <t>ルイジ</t>
    </rPh>
    <rPh sb="366" eb="368">
      <t>ダンタイ</t>
    </rPh>
    <rPh sb="370" eb="371">
      <t>ヒク</t>
    </rPh>
    <rPh sb="372" eb="373">
      <t>アタイ</t>
    </rPh>
    <rPh sb="374" eb="375">
      <t>ツヅ</t>
    </rPh>
    <rPh sb="381" eb="383">
      <t>ソウテイ</t>
    </rPh>
    <rPh sb="387" eb="389">
      <t>ケイカク</t>
    </rPh>
    <rPh sb="389" eb="391">
      <t>ジンコウ</t>
    </rPh>
    <rPh sb="392" eb="394">
      <t>ヒカク</t>
    </rPh>
    <rPh sb="395" eb="397">
      <t>ショリ</t>
    </rPh>
    <rPh sb="397" eb="399">
      <t>クイキ</t>
    </rPh>
    <rPh sb="399" eb="400">
      <t>ナイ</t>
    </rPh>
    <rPh sb="400" eb="402">
      <t>ジンコウ</t>
    </rPh>
    <rPh sb="403" eb="404">
      <t>オヨ</t>
    </rPh>
    <rPh sb="407" eb="408">
      <t>ナカ</t>
    </rPh>
    <rPh sb="409" eb="411">
      <t>ゲンザイ</t>
    </rPh>
    <rPh sb="412" eb="414">
      <t>ショリ</t>
    </rPh>
    <rPh sb="414" eb="416">
      <t>ノウリョク</t>
    </rPh>
    <rPh sb="417" eb="419">
      <t>イチブ</t>
    </rPh>
    <rPh sb="421" eb="423">
      <t>フソク</t>
    </rPh>
    <rPh sb="424" eb="426">
      <t>ジタイ</t>
    </rPh>
    <rPh sb="436" eb="437">
      <t>テキ</t>
    </rPh>
    <rPh sb="441" eb="442">
      <t>トラ</t>
    </rPh>
    <rPh sb="451" eb="454">
      <t>ショリジョウ</t>
    </rPh>
    <rPh sb="454" eb="456">
      <t>セツビ</t>
    </rPh>
    <rPh sb="457" eb="459">
      <t>コウシン</t>
    </rPh>
    <rPh sb="460" eb="461">
      <t>ア</t>
    </rPh>
    <rPh sb="473" eb="475">
      <t>ケントウ</t>
    </rPh>
    <rPh sb="477" eb="480">
      <t>コウイキカ</t>
    </rPh>
    <rPh sb="481" eb="484">
      <t>キョウドウカ</t>
    </rPh>
    <rPh sb="485" eb="487">
      <t>カンテン</t>
    </rPh>
    <rPh sb="490" eb="491">
      <t>ニョウ</t>
    </rPh>
    <rPh sb="492" eb="494">
      <t>ウケイレ</t>
    </rPh>
    <rPh sb="494" eb="495">
      <t>トウ</t>
    </rPh>
    <rPh sb="495" eb="497">
      <t>シセツ</t>
    </rPh>
    <rPh sb="498" eb="500">
      <t>ユウコウ</t>
    </rPh>
    <rPh sb="500" eb="502">
      <t>リヨウ</t>
    </rPh>
    <rPh sb="503" eb="504">
      <t>ハカ</t>
    </rPh>
    <rPh sb="505" eb="507">
      <t>ホウサク</t>
    </rPh>
    <rPh sb="508" eb="509">
      <t>ケン</t>
    </rPh>
    <rPh sb="510" eb="512">
      <t>シュウヘン</t>
    </rPh>
    <rPh sb="512" eb="515">
      <t>ジギョウタイ</t>
    </rPh>
    <rPh sb="519" eb="521">
      <t>ケントウ</t>
    </rPh>
    <rPh sb="530" eb="532">
      <t>イッパン</t>
    </rPh>
    <rPh sb="532" eb="534">
      <t>カイケイ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</si>
</sst>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11"/>
      <name val="ＭＳ ゴシック"/>
      <family val="3"/>
      <charset val="128"/>
    </font>
    <font>
      <sz val="6"/>
      <name val="ＭＳ Ｐゴシック"/>
      <family val="3"/>
    </font>
    <font>
      <sz val="1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BE-4D07-97C3-A0C19A9D42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53BE-4D07-97C3-A0C19A9D42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38.549999999999997</c:v>
                </c:pt>
                <c:pt idx="1">
                  <c:v>39.6</c:v>
                </c:pt>
                <c:pt idx="2">
                  <c:v>40.15</c:v>
                </c:pt>
                <c:pt idx="3">
                  <c:v>39.83</c:v>
                </c:pt>
                <c:pt idx="4">
                  <c:v>40.65</c:v>
                </c:pt>
              </c:numCache>
            </c:numRef>
          </c:val>
          <c:extLst>
            <c:ext xmlns:c16="http://schemas.microsoft.com/office/drawing/2014/chart" uri="{C3380CC4-5D6E-409C-BE32-E72D297353CC}">
              <c16:uniqueId val="{00000000-1AB5-414A-A31F-26F8A345D4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1AB5-414A-A31F-26F8A345D4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96.3</c:v>
                </c:pt>
                <c:pt idx="1">
                  <c:v>95.88</c:v>
                </c:pt>
                <c:pt idx="2">
                  <c:v>92.44</c:v>
                </c:pt>
                <c:pt idx="3">
                  <c:v>94.12</c:v>
                </c:pt>
                <c:pt idx="4">
                  <c:v>93.85</c:v>
                </c:pt>
              </c:numCache>
            </c:numRef>
          </c:val>
          <c:extLst>
            <c:ext xmlns:c16="http://schemas.microsoft.com/office/drawing/2014/chart" uri="{C3380CC4-5D6E-409C-BE32-E72D297353CC}">
              <c16:uniqueId val="{00000000-8727-4C0C-8A8E-48098E42D1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8727-4C0C-8A8E-48098E42D1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97.55</c:v>
                </c:pt>
                <c:pt idx="1">
                  <c:v>102.92</c:v>
                </c:pt>
                <c:pt idx="2">
                  <c:v>100.6</c:v>
                </c:pt>
                <c:pt idx="3">
                  <c:v>100.37</c:v>
                </c:pt>
                <c:pt idx="4">
                  <c:v>98.12</c:v>
                </c:pt>
              </c:numCache>
            </c:numRef>
          </c:val>
          <c:extLst>
            <c:ext xmlns:c16="http://schemas.microsoft.com/office/drawing/2014/chart" uri="{C3380CC4-5D6E-409C-BE32-E72D297353CC}">
              <c16:uniqueId val="{00000000-BFD6-4FDC-AA90-74C334942A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D6-4FDC-AA90-74C334942A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A2-4C65-A9AB-CDB6CA51E4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A2-4C65-A9AB-CDB6CA51E4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5B-4831-BB38-B6D21EE18B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5B-4831-BB38-B6D21EE18B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EA-49E4-A58A-3E9B614D32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EA-49E4-A58A-3E9B614D32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6E-4D3E-AB9E-7AE765CFD1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6E-4D3E-AB9E-7AE765CFD1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1241.57</c:v>
                </c:pt>
                <c:pt idx="1">
                  <c:v>0</c:v>
                </c:pt>
                <c:pt idx="2">
                  <c:v>0</c:v>
                </c:pt>
                <c:pt idx="3">
                  <c:v>0</c:v>
                </c:pt>
                <c:pt idx="4">
                  <c:v>0</c:v>
                </c:pt>
              </c:numCache>
            </c:numRef>
          </c:val>
          <c:extLst>
            <c:ext xmlns:c16="http://schemas.microsoft.com/office/drawing/2014/chart" uri="{C3380CC4-5D6E-409C-BE32-E72D297353CC}">
              <c16:uniqueId val="{00000000-C646-4C0B-8BD3-3658452FE0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C646-4C0B-8BD3-3658452FE0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94.95</c:v>
                </c:pt>
                <c:pt idx="1">
                  <c:v>94.58</c:v>
                </c:pt>
                <c:pt idx="2">
                  <c:v>95.03</c:v>
                </c:pt>
                <c:pt idx="3">
                  <c:v>94.43</c:v>
                </c:pt>
                <c:pt idx="4">
                  <c:v>90.16</c:v>
                </c:pt>
              </c:numCache>
            </c:numRef>
          </c:val>
          <c:extLst>
            <c:ext xmlns:c16="http://schemas.microsoft.com/office/drawing/2014/chart" uri="{C3380CC4-5D6E-409C-BE32-E72D297353CC}">
              <c16:uniqueId val="{00000000-59AF-475C-8B19-2E2A991059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59AF-475C-8B19-2E2A991059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152.91999999999999</c:v>
                </c:pt>
                <c:pt idx="4">
                  <c:v>158.87</c:v>
                </c:pt>
              </c:numCache>
            </c:numRef>
          </c:val>
          <c:extLst>
            <c:ext xmlns:c16="http://schemas.microsoft.com/office/drawing/2014/chart" uri="{C3380CC4-5D6E-409C-BE32-E72D297353CC}">
              <c16:uniqueId val="{00000000-8518-47DB-878C-A6D403A273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8518-47DB-878C-A6D403A273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小山町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18083</v>
      </c>
      <c r="AM8" s="51"/>
      <c r="AN8" s="51"/>
      <c r="AO8" s="51"/>
      <c r="AP8" s="51"/>
      <c r="AQ8" s="51"/>
      <c r="AR8" s="51"/>
      <c r="AS8" s="51"/>
      <c r="AT8" s="46">
        <f>データ!T6</f>
        <v>135.74</v>
      </c>
      <c r="AU8" s="46"/>
      <c r="AV8" s="46"/>
      <c r="AW8" s="46"/>
      <c r="AX8" s="46"/>
      <c r="AY8" s="46"/>
      <c r="AZ8" s="46"/>
      <c r="BA8" s="46"/>
      <c r="BB8" s="46">
        <f>データ!U6</f>
        <v>133.22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21.54</v>
      </c>
      <c r="Q10" s="46"/>
      <c r="R10" s="46"/>
      <c r="S10" s="46"/>
      <c r="T10" s="46"/>
      <c r="U10" s="46"/>
      <c r="V10" s="46"/>
      <c r="W10" s="46">
        <f>データ!Q6</f>
        <v>82.28</v>
      </c>
      <c r="X10" s="46"/>
      <c r="Y10" s="46"/>
      <c r="Z10" s="46"/>
      <c r="AA10" s="46"/>
      <c r="AB10" s="46"/>
      <c r="AC10" s="46"/>
      <c r="AD10" s="51">
        <f>データ!R6</f>
        <v>2200</v>
      </c>
      <c r="AE10" s="51"/>
      <c r="AF10" s="51"/>
      <c r="AG10" s="51"/>
      <c r="AH10" s="51"/>
      <c r="AI10" s="51"/>
      <c r="AJ10" s="51"/>
      <c r="AK10" s="2"/>
      <c r="AL10" s="51">
        <f>データ!V6</f>
        <v>3870</v>
      </c>
      <c r="AM10" s="51"/>
      <c r="AN10" s="51"/>
      <c r="AO10" s="51"/>
      <c r="AP10" s="51"/>
      <c r="AQ10" s="51"/>
      <c r="AR10" s="51"/>
      <c r="AS10" s="51"/>
      <c r="AT10" s="46">
        <f>データ!W6</f>
        <v>2.02</v>
      </c>
      <c r="AU10" s="46"/>
      <c r="AV10" s="46"/>
      <c r="AW10" s="46"/>
      <c r="AX10" s="46"/>
      <c r="AY10" s="46"/>
      <c r="AZ10" s="46"/>
      <c r="BA10" s="46"/>
      <c r="BB10" s="46">
        <f>データ!X6</f>
        <v>1915.84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J43eKcbNL/wIZORy/djem/T22ckXIP5f5wk/5HRNAJNu4Z1PpYKhwa6AkImaLCOOWodsBBql3TsLUB1u9OR1ng==" saltValue="IE01t2Poz8fxKqnufpki0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223441</v>
      </c>
      <c r="D6" s="33">
        <f t="shared" si="3"/>
        <v>47</v>
      </c>
      <c r="E6" s="33">
        <f t="shared" si="3"/>
        <v>17</v>
      </c>
      <c r="F6" s="33">
        <f t="shared" si="3"/>
        <v>1</v>
      </c>
      <c r="G6" s="33">
        <f t="shared" si="3"/>
        <v>0</v>
      </c>
      <c r="H6" s="33" t="str">
        <f t="shared" si="3"/>
        <v>静岡県　小山町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21.54</v>
      </c>
      <c r="Q6" s="34">
        <f t="shared" si="3"/>
        <v>82.28</v>
      </c>
      <c r="R6" s="34">
        <f t="shared" si="3"/>
        <v>2200</v>
      </c>
      <c r="S6" s="34">
        <f t="shared" si="3"/>
        <v>18083</v>
      </c>
      <c r="T6" s="34">
        <f t="shared" si="3"/>
        <v>135.74</v>
      </c>
      <c r="U6" s="34">
        <f t="shared" si="3"/>
        <v>133.22</v>
      </c>
      <c r="V6" s="34">
        <f t="shared" si="3"/>
        <v>3870</v>
      </c>
      <c r="W6" s="34">
        <f t="shared" si="3"/>
        <v>2.02</v>
      </c>
      <c r="X6" s="34">
        <f t="shared" si="3"/>
        <v>1915.84</v>
      </c>
      <c r="Y6" s="35">
        <f>IF(Y7="",NA(),Y7)</f>
        <v>97.55</v>
      </c>
      <c r="Z6" s="35">
        <f t="shared" ref="Z6:AH6" si="4">IF(Z7="",NA(),Z7)</f>
        <v>102.92</v>
      </c>
      <c r="AA6" s="35">
        <f t="shared" si="4"/>
        <v>100.6</v>
      </c>
      <c r="AB6" s="35">
        <f t="shared" si="4"/>
        <v>100.37</v>
      </c>
      <c r="AC6" s="35">
        <f t="shared" si="4"/>
        <v>98.12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1241.57</v>
      </c>
      <c r="BG6" s="34">
        <f t="shared" ref="BG6:BO6" si="7">IF(BG7="",NA(),BG7)</f>
        <v>0</v>
      </c>
      <c r="BH6" s="34">
        <f t="shared" si="7"/>
        <v>0</v>
      </c>
      <c r="BI6" s="34">
        <f t="shared" si="7"/>
        <v>0</v>
      </c>
      <c r="BJ6" s="34">
        <f t="shared" si="7"/>
        <v>0</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94.95</v>
      </c>
      <c r="BR6" s="35">
        <f t="shared" ref="BR6:BZ6" si="8">IF(BR7="",NA(),BR7)</f>
        <v>94.58</v>
      </c>
      <c r="BS6" s="35">
        <f t="shared" si="8"/>
        <v>95.03</v>
      </c>
      <c r="BT6" s="35">
        <f t="shared" si="8"/>
        <v>94.43</v>
      </c>
      <c r="BU6" s="35">
        <f t="shared" si="8"/>
        <v>90.16</v>
      </c>
      <c r="BV6" s="35">
        <f t="shared" si="8"/>
        <v>74.040000000000006</v>
      </c>
      <c r="BW6" s="35">
        <f t="shared" si="8"/>
        <v>80.58</v>
      </c>
      <c r="BX6" s="35">
        <f t="shared" si="8"/>
        <v>78.92</v>
      </c>
      <c r="BY6" s="35">
        <f t="shared" si="8"/>
        <v>74.17</v>
      </c>
      <c r="BZ6" s="35">
        <f t="shared" si="8"/>
        <v>79.77</v>
      </c>
      <c r="CA6" s="34" t="str">
        <f>IF(CA7="","",IF(CA7="-","【-】","【"&amp;SUBSTITUTE(TEXT(CA7,"#,##0.00"),"-","△")&amp;"】"))</f>
        <v>【98.96】</v>
      </c>
      <c r="CB6" s="35">
        <f>IF(CB7="",NA(),CB7)</f>
        <v>150</v>
      </c>
      <c r="CC6" s="35">
        <f t="shared" ref="CC6:CK6" si="9">IF(CC7="",NA(),CC7)</f>
        <v>150</v>
      </c>
      <c r="CD6" s="35">
        <f t="shared" si="9"/>
        <v>150</v>
      </c>
      <c r="CE6" s="35">
        <f t="shared" si="9"/>
        <v>152.91999999999999</v>
      </c>
      <c r="CF6" s="35">
        <f t="shared" si="9"/>
        <v>158.87</v>
      </c>
      <c r="CG6" s="35">
        <f t="shared" si="9"/>
        <v>235.61</v>
      </c>
      <c r="CH6" s="35">
        <f t="shared" si="9"/>
        <v>216.21</v>
      </c>
      <c r="CI6" s="35">
        <f t="shared" si="9"/>
        <v>220.31</v>
      </c>
      <c r="CJ6" s="35">
        <f t="shared" si="9"/>
        <v>230.95</v>
      </c>
      <c r="CK6" s="35">
        <f t="shared" si="9"/>
        <v>214.56</v>
      </c>
      <c r="CL6" s="34" t="str">
        <f>IF(CL7="","",IF(CL7="-","【-】","【"&amp;SUBSTITUTE(TEXT(CL7,"#,##0.00"),"-","△")&amp;"】"))</f>
        <v>【134.52】</v>
      </c>
      <c r="CM6" s="35">
        <f>IF(CM7="",NA(),CM7)</f>
        <v>38.549999999999997</v>
      </c>
      <c r="CN6" s="35">
        <f t="shared" ref="CN6:CV6" si="10">IF(CN7="",NA(),CN7)</f>
        <v>39.6</v>
      </c>
      <c r="CO6" s="35">
        <f t="shared" si="10"/>
        <v>40.15</v>
      </c>
      <c r="CP6" s="35">
        <f t="shared" si="10"/>
        <v>39.83</v>
      </c>
      <c r="CQ6" s="35">
        <f t="shared" si="10"/>
        <v>40.65</v>
      </c>
      <c r="CR6" s="35">
        <f t="shared" si="10"/>
        <v>49.25</v>
      </c>
      <c r="CS6" s="35">
        <f t="shared" si="10"/>
        <v>50.24</v>
      </c>
      <c r="CT6" s="35">
        <f t="shared" si="10"/>
        <v>49.68</v>
      </c>
      <c r="CU6" s="35">
        <f t="shared" si="10"/>
        <v>49.27</v>
      </c>
      <c r="CV6" s="35">
        <f t="shared" si="10"/>
        <v>49.47</v>
      </c>
      <c r="CW6" s="34" t="str">
        <f>IF(CW7="","",IF(CW7="-","【-】","【"&amp;SUBSTITUTE(TEXT(CW7,"#,##0.00"),"-","△")&amp;"】"))</f>
        <v>【59.57】</v>
      </c>
      <c r="CX6" s="35">
        <f>IF(CX7="",NA(),CX7)</f>
        <v>96.3</v>
      </c>
      <c r="CY6" s="35">
        <f t="shared" ref="CY6:DG6" si="11">IF(CY7="",NA(),CY7)</f>
        <v>95.88</v>
      </c>
      <c r="CZ6" s="35">
        <f t="shared" si="11"/>
        <v>92.44</v>
      </c>
      <c r="DA6" s="35">
        <f t="shared" si="11"/>
        <v>94.12</v>
      </c>
      <c r="DB6" s="35">
        <f t="shared" si="11"/>
        <v>93.85</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223441</v>
      </c>
      <c r="D7" s="37">
        <v>47</v>
      </c>
      <c r="E7" s="37">
        <v>17</v>
      </c>
      <c r="F7" s="37">
        <v>1</v>
      </c>
      <c r="G7" s="37">
        <v>0</v>
      </c>
      <c r="H7" s="37" t="s">
        <v>98</v>
      </c>
      <c r="I7" s="37" t="s">
        <v>99</v>
      </c>
      <c r="J7" s="37" t="s">
        <v>100</v>
      </c>
      <c r="K7" s="37" t="s">
        <v>101</v>
      </c>
      <c r="L7" s="37" t="s">
        <v>102</v>
      </c>
      <c r="M7" s="37" t="s">
        <v>103</v>
      </c>
      <c r="N7" s="38" t="s">
        <v>104</v>
      </c>
      <c r="O7" s="38" t="s">
        <v>105</v>
      </c>
      <c r="P7" s="38">
        <v>21.54</v>
      </c>
      <c r="Q7" s="38">
        <v>82.28</v>
      </c>
      <c r="R7" s="38">
        <v>2200</v>
      </c>
      <c r="S7" s="38">
        <v>18083</v>
      </c>
      <c r="T7" s="38">
        <v>135.74</v>
      </c>
      <c r="U7" s="38">
        <v>133.22</v>
      </c>
      <c r="V7" s="38">
        <v>3870</v>
      </c>
      <c r="W7" s="38">
        <v>2.02</v>
      </c>
      <c r="X7" s="38">
        <v>1915.84</v>
      </c>
      <c r="Y7" s="38">
        <v>97.55</v>
      </c>
      <c r="Z7" s="38">
        <v>102.92</v>
      </c>
      <c r="AA7" s="38">
        <v>100.6</v>
      </c>
      <c r="AB7" s="38">
        <v>100.37</v>
      </c>
      <c r="AC7" s="38">
        <v>98.12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1241.57</v>
      </c>
      <c r="BG7" s="38">
        <v>0</v>
      </c>
      <c r="BH7" s="38">
        <v>0</v>
      </c>
      <c r="BI7" s="38">
        <v>0</v>
      </c>
      <c r="BJ7" s="38">
        <v>0</v>
      </c>
      <c r="BK7" s="38">
        <v>1047.6500000000001</v>
      </c>
      <c r="BL7" s="38">
        <v>1124.26</v>
      </c>
      <c r="BM7" s="38">
        <v>1048.23</v>
      </c>
      <c r="BN7" s="38">
        <v>1130.42</v>
      </c>
      <c r="BO7" s="38">
        <v>1245.0999999999999</v>
      </c>
      <c r="BP7" s="38">
        <v>705.21</v>
      </c>
      <c r="BQ7" s="38">
        <v>94.95</v>
      </c>
      <c r="BR7" s="38">
        <v>94.58</v>
      </c>
      <c r="BS7" s="38">
        <v>95.03</v>
      </c>
      <c r="BT7" s="38">
        <v>94.43</v>
      </c>
      <c r="BU7" s="38">
        <v>90.16</v>
      </c>
      <c r="BV7" s="38">
        <v>74.040000000000006</v>
      </c>
      <c r="BW7" s="38">
        <v>80.58</v>
      </c>
      <c r="BX7" s="38">
        <v>78.92</v>
      </c>
      <c r="BY7" s="38">
        <v>74.17</v>
      </c>
      <c r="BZ7" s="38">
        <v>79.77</v>
      </c>
      <c r="CA7" s="38">
        <v>98.96</v>
      </c>
      <c r="CB7" s="38">
        <v>150</v>
      </c>
      <c r="CC7" s="38">
        <v>150</v>
      </c>
      <c r="CD7" s="38">
        <v>150</v>
      </c>
      <c r="CE7" s="38">
        <v>152.91999999999999</v>
      </c>
      <c r="CF7" s="38">
        <v>158.87</v>
      </c>
      <c r="CG7" s="38">
        <v>235.61</v>
      </c>
      <c r="CH7" s="38">
        <v>216.21</v>
      </c>
      <c r="CI7" s="38">
        <v>220.31</v>
      </c>
      <c r="CJ7" s="38">
        <v>230.95</v>
      </c>
      <c r="CK7" s="38">
        <v>214.56</v>
      </c>
      <c r="CL7" s="38">
        <v>134.52000000000001</v>
      </c>
      <c r="CM7" s="38">
        <v>38.549999999999997</v>
      </c>
      <c r="CN7" s="38">
        <v>39.6</v>
      </c>
      <c r="CO7" s="38">
        <v>40.15</v>
      </c>
      <c r="CP7" s="38">
        <v>39.83</v>
      </c>
      <c r="CQ7" s="38">
        <v>40.65</v>
      </c>
      <c r="CR7" s="38">
        <v>49.25</v>
      </c>
      <c r="CS7" s="38">
        <v>50.24</v>
      </c>
      <c r="CT7" s="38">
        <v>49.68</v>
      </c>
      <c r="CU7" s="38">
        <v>49.27</v>
      </c>
      <c r="CV7" s="38">
        <v>49.47</v>
      </c>
      <c r="CW7" s="38">
        <v>59.57</v>
      </c>
      <c r="CX7" s="38">
        <v>96.3</v>
      </c>
      <c r="CY7" s="38">
        <v>95.88</v>
      </c>
      <c r="CZ7" s="38">
        <v>92.44</v>
      </c>
      <c r="DA7" s="38">
        <v>94.12</v>
      </c>
      <c r="DB7" s="38">
        <v>93.85</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705</cp:lastModifiedBy>
  <cp:lastPrinted>2022-02-09T03:26:06Z</cp:lastPrinted>
  <dcterms:created xsi:type="dcterms:W3CDTF">2021-12-03T07:45:30Z</dcterms:created>
  <dcterms:modified xsi:type="dcterms:W3CDTF">2022-02-09T23:53:50Z</dcterms:modified>
  <cp:category/>
</cp:coreProperties>
</file>