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発送簿・庁舎報告・課内会議など）\0002調査・報告(庁外)\★経営比較分析フォルダ\経営比較分析R2年度決算\"/>
    </mc:Choice>
  </mc:AlternateContent>
  <workbookProtection workbookAlgorithmName="SHA-512" workbookHashValue="HEN/cD8sx4zZf5s/cn4YHWtl6iJnkZsdp2EznjGSdmSmrORCq/mKDaMh6Z30RKhC9Q0Y/snXEuL+vqO61iK7hA==" workbookSaltValue="mOjrNeNz45uFL3Lxf0hN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<sst xmlns="http://schemas.openxmlformats.org/spreadsheetml/2006/main" count="299" uniqueCount="118">
  <si>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</si>
  <si>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</si>
  <si>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</si>
  <si>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</si>
  <si>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</si>
  <si>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</si>
  <si>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</si>
  <si>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</si>
  <si>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</si>
  <si>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</si>
  <si>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</si>
  <si>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</si>
  <si>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</si>
  <si>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</si>
  <si>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</si>
  <si>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</si>
  <si>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</si>
  <si>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</si>
  <si>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</si>
  <si>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</si>
  <si>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</si>
  <si>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</si>
  <si>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</si>
  <si>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</si>
  <si>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</si>
  <si>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</si>
  <si>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</si>
  <si>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</si>
  <si>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</si>
  <si>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</si>
  <si>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</si>
  <si>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</si>
  <si>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</si>
  <si>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</si>
  <si>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</si>
  <si>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</si>
  <si>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</si>
  <si>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</si>
  <si>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</si>
  <si>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</si>
  <si>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</si>
  <si>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</si>
  <si>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</si>
  <si>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</si>
  <si>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</si>
  <si>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</si>
  <si>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</si>
  <si>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</si>
  <si>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</si>
  <si>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</si>
  <si>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</si>
  <si>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</si>
  <si>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</si>
  <si>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</si>
  <si>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</si>
  <si>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</si>
  <si>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</si>
  <si>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</si>
  <si>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</si>
  <si>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</si>
  <si>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</si>
  <si>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</si>
  <si>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</si>
  <si>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</si>
  <si>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</si>
  <si>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</si>
  <si>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</si>
  <si>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</si>
  <si>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</si>
  <si>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</si>
  <si>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</si>
  <si>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</si>
  <si>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</si>
  <si>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</si>
  <si>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</si>
  <si>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</si>
  <si>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</si>
  <si>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</si>
  <si>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</si>
  <si>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</si>
  <si>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</si>
  <si>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</si>
  <si>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</si>
  <si>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</si>
  <si>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</si>
  <si>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</si>
  <si>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</si>
  <si>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</si>
  <si>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</si>
  <si>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</si>
  <si>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</si>
  <si>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</si>
  <si>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</si>
  <si>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</si>
  <si>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</si>
  <si>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</si>
  <si>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</si>
  <si>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</si>
  <si>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</si>
  <si>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</si>
  <si>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</si>
  <si>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</si>
  <si>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</si>
  <si>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</si>
  <si>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</si>
  <si>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</si>
  <si>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</si>
  <si>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</si>
  <si>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</si>
  <si>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</si>
  <si>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</si>
  <si>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</si>
  <si>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</si>
  <si>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</si>
  <si>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</si>
  <si>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特定環境保全公共下水道については、市街化区域の公共下水道整備に合わせて市街化調整区域の住宅密集地を下水道区域に取り込み整備を行っている。
①収益的支出比率は100%を上回っている。これは下水道使用料をの料金改定をおこなった結果と言える。今後も安定して経営出来るよう料金改定はは段階的に行って行く予定である。
②昨年度より約20％減少し、類似団体平均より下回っている。下水道使用料の増収と維持管理費等の支出の抑制に努めた結果と言える。
③流動比率は100％を下回っているが、昨年度より増加している。しかしながら将来的に償還金額が減少していくことで、使用料の収入で支払いが出来る予測と考える。
④一般財源の不足により、他会計繰入金により企業債を償還しているが、将来的に償還金額が減少していくことで使用料で賄って行けるよう経営の改善を図っていく必要がある。
⑤費用に対する経費回収率が100％を下回る状況のため、現時点では他会計繰入金に頼っている状況である。今後、経営の健全性は図っていくために下水道使用料による増収と維持管理費等の支出の抑制に努めていく必要がある。
⑥流域下水道のため県管理処理場の維持管理費によって負担金が決定されているため、コスト削減が困難である。
⑦流域下水道のため、県管理の処理場で処理しているため０％である。
⑧毎年度、面整備拡充により変化はあるものの問題がないものと判断する。目標とする90%以上は確保が出来たと言える。
</t>
    <rPh sb="0" eb="2">
      <t>トクテイ</t>
    </rPh>
    <rPh sb="2" eb="4">
      <t>カンキョウ</t>
    </rPh>
    <rPh sb="4" eb="6">
      <t>ホゼン</t>
    </rPh>
    <rPh sb="6" eb="8">
      <t>コウキョウ</t>
    </rPh>
    <rPh sb="8" eb="11">
      <t>ゲスイドウ</t>
    </rPh>
    <rPh sb="17" eb="20">
      <t>シガイカ</t>
    </rPh>
    <rPh sb="20" eb="22">
      <t>クイキ</t>
    </rPh>
    <rPh sb="23" eb="25">
      <t>コウキョウ</t>
    </rPh>
    <rPh sb="25" eb="28">
      <t>ゲスイドウ</t>
    </rPh>
    <rPh sb="28" eb="30">
      <t>セイビ</t>
    </rPh>
    <rPh sb="31" eb="32">
      <t>ア</t>
    </rPh>
    <rPh sb="35" eb="38">
      <t>シガイカ</t>
    </rPh>
    <rPh sb="38" eb="40">
      <t>チョウセイ</t>
    </rPh>
    <rPh sb="40" eb="42">
      <t>クイキ</t>
    </rPh>
    <rPh sb="43" eb="45">
      <t>ジュウタク</t>
    </rPh>
    <rPh sb="45" eb="48">
      <t>ミッシュウチ</t>
    </rPh>
    <rPh sb="49" eb="52">
      <t>ゲスイドウ</t>
    </rPh>
    <rPh sb="52" eb="54">
      <t>クイキ</t>
    </rPh>
    <rPh sb="55" eb="56">
      <t>ト</t>
    </rPh>
    <rPh sb="57" eb="58">
      <t>コ</t>
    </rPh>
    <rPh sb="59" eb="61">
      <t>セイビ</t>
    </rPh>
    <rPh sb="62" eb="63">
      <t>オコナ</t>
    </rPh>
    <rPh sb="83" eb="85">
      <t>ウワマワ</t>
    </rPh>
    <rPh sb="93" eb="96">
      <t>ゲスイドウ</t>
    </rPh>
    <rPh sb="96" eb="99">
      <t>シヨウリョウ</t>
    </rPh>
    <rPh sb="101" eb="103">
      <t>リョウキン</t>
    </rPh>
    <rPh sb="103" eb="105">
      <t>カイテイ</t>
    </rPh>
    <rPh sb="111" eb="113">
      <t>ケッカ</t>
    </rPh>
    <rPh sb="114" eb="115">
      <t>イ</t>
    </rPh>
    <rPh sb="118" eb="120">
      <t>コンゴ</t>
    </rPh>
    <rPh sb="121" eb="123">
      <t>アンテイ</t>
    </rPh>
    <rPh sb="125" eb="127">
      <t>ケイエイ</t>
    </rPh>
    <rPh sb="127" eb="129">
      <t>デキ</t>
    </rPh>
    <rPh sb="132" eb="134">
      <t>リョウキン</t>
    </rPh>
    <rPh sb="134" eb="136">
      <t>カイテイ</t>
    </rPh>
    <rPh sb="138" eb="141">
      <t>ダンカイテキ</t>
    </rPh>
    <rPh sb="142" eb="143">
      <t>オコナ</t>
    </rPh>
    <rPh sb="145" eb="146">
      <t>イ</t>
    </rPh>
    <rPh sb="147" eb="149">
      <t>ヨテイ</t>
    </rPh>
    <rPh sb="155" eb="158">
      <t>サクネンド</t>
    </rPh>
    <rPh sb="160" eb="161">
      <t>ヤク</t>
    </rPh>
    <rPh sb="164" eb="166">
      <t>ゲンショウ</t>
    </rPh>
    <rPh sb="176" eb="178">
      <t>シタマワ</t>
    </rPh>
    <rPh sb="183" eb="186">
      <t>ゲスイドウ</t>
    </rPh>
    <rPh sb="186" eb="189">
      <t>シヨウリョウ</t>
    </rPh>
    <rPh sb="190" eb="192">
      <t>ゾウシュウ</t>
    </rPh>
    <rPh sb="209" eb="211">
      <t>ケッカ</t>
    </rPh>
    <rPh sb="212" eb="213">
      <t>イ</t>
    </rPh>
    <rPh sb="236" eb="239">
      <t>サクネンド</t>
    </rPh>
    <rPh sb="241" eb="243">
      <t>ゾウカ</t>
    </rPh>
    <rPh sb="346" eb="349">
      <t>シヨウリョウ</t>
    </rPh>
    <rPh sb="350" eb="351">
      <t>マカナ</t>
    </rPh>
    <rPh sb="353" eb="354">
      <t>イ</t>
    </rPh>
    <rPh sb="358" eb="360">
      <t>ケイエイ</t>
    </rPh>
    <rPh sb="361" eb="363">
      <t>カイゼン</t>
    </rPh>
    <rPh sb="364" eb="365">
      <t>ハカ</t>
    </rPh>
    <rPh sb="369" eb="371">
      <t>ヒツヨウ</t>
    </rPh>
    <rPh sb="600" eb="602">
      <t>モクヒョウ</t>
    </rPh>
    <rPh sb="614" eb="616">
      <t>デキ</t>
    </rPh>
    <rPh sb="618" eb="619">
      <t>イ</t>
    </rPh>
    <phoneticPr fontId="15"/>
  </si>
  <si>
    <t>　昭和52年から下水道事業に着手しており、布設から30年以上経過した管が増えてきている。令和元年度より、法適化し固定資産が整備されたところである。
現在は、重要な幹線管渠の耐震化をおこなっているところであるが、早急にストックマネジメント計画の策定をおこない、長寿命化や布設替えの時期を考慮して事業を進めていく必要がある。
③昨年度より、改善率が減少しているが、建設改良費の減少に伴うものと考える。</t>
    <rPh sb="162" eb="165">
      <t>サクネンド</t>
    </rPh>
    <rPh sb="168" eb="170">
      <t>カイゼン</t>
    </rPh>
    <rPh sb="170" eb="171">
      <t>リツ</t>
    </rPh>
    <rPh sb="172" eb="174">
      <t>ゲンショウ</t>
    </rPh>
    <rPh sb="180" eb="182">
      <t>ケンセツ</t>
    </rPh>
    <rPh sb="182" eb="184">
      <t>カイリョウ</t>
    </rPh>
    <rPh sb="184" eb="185">
      <t>ヒ</t>
    </rPh>
    <rPh sb="186" eb="188">
      <t>ゲンショウ</t>
    </rPh>
    <rPh sb="189" eb="190">
      <t>トモナ</t>
    </rPh>
    <rPh sb="194" eb="195">
      <t>カンガ</t>
    </rPh>
    <phoneticPr fontId="15"/>
  </si>
  <si>
    <t>　本事業は、公共下水道事業に付随する会計であり、事業規模も公共下水道に比べて大きくないが、いまだ未整備な区域が点在して情況である。10年概成を目指す上では、整備計画の見直しも必要に考える。
　経営収支比率が100％を超え、健全な経営状況と見えるが、収益的収支と投資的収支のバランスを保つために一般会計からの繰入金に依存しているところである。
今後も経費節減にも努め、効率な整備と水洗化促進により事業対効果を上げて行く必要がある。</t>
    <rPh sb="1" eb="2">
      <t>ホン</t>
    </rPh>
    <rPh sb="2" eb="4">
      <t>ジギョウ</t>
    </rPh>
    <rPh sb="6" eb="8">
      <t>コウキョウ</t>
    </rPh>
    <rPh sb="8" eb="11">
      <t>ゲスイドウ</t>
    </rPh>
    <rPh sb="11" eb="13">
      <t>ジギョウ</t>
    </rPh>
    <rPh sb="14" eb="16">
      <t>フズイ</t>
    </rPh>
    <rPh sb="18" eb="20">
      <t>カイケイ</t>
    </rPh>
    <rPh sb="24" eb="26">
      <t>ジギョウ</t>
    </rPh>
    <rPh sb="26" eb="28">
      <t>キボ</t>
    </rPh>
    <rPh sb="29" eb="31">
      <t>コウキョウ</t>
    </rPh>
    <rPh sb="31" eb="34">
      <t>ゲスイドウ</t>
    </rPh>
    <rPh sb="35" eb="36">
      <t>クラ</t>
    </rPh>
    <rPh sb="38" eb="39">
      <t>オオ</t>
    </rPh>
    <rPh sb="48" eb="51">
      <t>ミセイビ</t>
    </rPh>
    <rPh sb="52" eb="54">
      <t>クイキ</t>
    </rPh>
    <rPh sb="55" eb="57">
      <t>テンザイ</t>
    </rPh>
    <rPh sb="59" eb="61">
      <t>ジョウキョウ</t>
    </rPh>
    <rPh sb="67" eb="68">
      <t>ネン</t>
    </rPh>
    <rPh sb="68" eb="70">
      <t>ガイセイ</t>
    </rPh>
    <rPh sb="71" eb="73">
      <t>メザ</t>
    </rPh>
    <rPh sb="74" eb="75">
      <t>ウエ</t>
    </rPh>
    <rPh sb="78" eb="80">
      <t>セイビ</t>
    </rPh>
    <rPh sb="80" eb="82">
      <t>ケイカク</t>
    </rPh>
    <rPh sb="83" eb="85">
      <t>ミナオ</t>
    </rPh>
    <rPh sb="87" eb="89">
      <t>ヒツヨウ</t>
    </rPh>
    <rPh sb="90" eb="91">
      <t>カンガ</t>
    </rPh>
    <rPh sb="96" eb="98">
      <t>ケイエイ</t>
    </rPh>
    <rPh sb="98" eb="100">
      <t>シュウシ</t>
    </rPh>
    <rPh sb="100" eb="102">
      <t>ヒリツ</t>
    </rPh>
    <rPh sb="108" eb="109">
      <t>コ</t>
    </rPh>
    <rPh sb="111" eb="113">
      <t>ケンゼン</t>
    </rPh>
    <rPh sb="114" eb="116">
      <t>ケイエイ</t>
    </rPh>
    <rPh sb="116" eb="118">
      <t>ジョウキョウ</t>
    </rPh>
    <rPh sb="119" eb="120">
      <t>ミ</t>
    </rPh>
    <rPh sb="124" eb="127">
      <t>シュウエキテキ</t>
    </rPh>
    <rPh sb="127" eb="129">
      <t>シュウシ</t>
    </rPh>
    <rPh sb="130" eb="133">
      <t>トウシテキ</t>
    </rPh>
    <rPh sb="133" eb="135">
      <t>シュウシ</t>
    </rPh>
    <rPh sb="141" eb="142">
      <t>タモ</t>
    </rPh>
    <rPh sb="146" eb="148">
      <t>イッパン</t>
    </rPh>
    <rPh sb="148" eb="150">
      <t>カイケイ</t>
    </rPh>
    <rPh sb="153" eb="155">
      <t>クリイレ</t>
    </rPh>
    <rPh sb="155" eb="156">
      <t>キン</t>
    </rPh>
    <rPh sb="157" eb="159">
      <t>イゾン</t>
    </rPh>
    <rPh sb="171" eb="173">
      <t>コンゴ</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</si>
</sst>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0.95</c:v>
                </c:pt>
                <c:pt idx="4">
                  <c:v>1.82</c:v>
                </c:pt>
              </c:numCache>
            </c:numRef>
          </c:val>
          <c:extLst>
            <c:ext xmlns:c16="http://schemas.microsoft.com/office/drawing/2014/chart" uri="{C3380CC4-5D6E-409C-BE32-E72D297353CC}">
              <c16:uniqueId val="{00000000-D6A6-4225-9C15-0409642D38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D6A6-4225-9C15-0409642D38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9D-43FF-8998-B54DB0317B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45.68</c:v>
                </c:pt>
                <c:pt idx="4">
                  <c:v>45.87</c:v>
                </c:pt>
              </c:numCache>
            </c:numRef>
          </c:val>
          <c:smooth val="0"/>
          <c:extLst>
            <c:ext xmlns:c16="http://schemas.microsoft.com/office/drawing/2014/chart" uri="{C3380CC4-5D6E-409C-BE32-E72D297353CC}">
              <c16:uniqueId val="{00000001-E99D-43FF-8998-B54DB0317B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83.2</c:v>
                </c:pt>
                <c:pt idx="4">
                  <c:v>81.430000000000007</c:v>
                </c:pt>
              </c:numCache>
            </c:numRef>
          </c:val>
          <c:extLst>
            <c:ext xmlns:c16="http://schemas.microsoft.com/office/drawing/2014/chart" uri="{C3380CC4-5D6E-409C-BE32-E72D297353CC}">
              <c16:uniqueId val="{00000000-1E5C-4D38-883B-801CD023A7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87.96</c:v>
                </c:pt>
                <c:pt idx="4">
                  <c:v>87.65</c:v>
                </c:pt>
              </c:numCache>
            </c:numRef>
          </c:val>
          <c:smooth val="0"/>
          <c:extLst>
            <c:ext xmlns:c16="http://schemas.microsoft.com/office/drawing/2014/chart" uri="{C3380CC4-5D6E-409C-BE32-E72D297353CC}">
              <c16:uniqueId val="{00000001-1E5C-4D38-883B-801CD023A7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94.74</c:v>
                </c:pt>
                <c:pt idx="4">
                  <c:v>101.01</c:v>
                </c:pt>
              </c:numCache>
            </c:numRef>
          </c:val>
          <c:extLst>
            <c:ext xmlns:c16="http://schemas.microsoft.com/office/drawing/2014/chart" uri="{C3380CC4-5D6E-409C-BE32-E72D297353CC}">
              <c16:uniqueId val="{00000000-F00C-4BBC-99EB-5373B7CDF5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103.34</c:v>
                </c:pt>
                <c:pt idx="4">
                  <c:v>102.7</c:v>
                </c:pt>
              </c:numCache>
            </c:numRef>
          </c:val>
          <c:smooth val="0"/>
          <c:extLst>
            <c:ext xmlns:c16="http://schemas.microsoft.com/office/drawing/2014/chart" uri="{C3380CC4-5D6E-409C-BE32-E72D297353CC}">
              <c16:uniqueId val="{00000001-F00C-4BBC-99EB-5373B7CDF5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c:v>
                </c:pt>
                <c:pt idx="4">
                  <c:v>7.61</c:v>
                </c:pt>
              </c:numCache>
            </c:numRef>
          </c:val>
          <c:extLst>
            <c:ext xmlns:c16="http://schemas.microsoft.com/office/drawing/2014/chart" uri="{C3380CC4-5D6E-409C-BE32-E72D297353CC}">
              <c16:uniqueId val="{00000000-CA86-4A7B-8E7C-01E83E5FA0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27.82</c:v>
                </c:pt>
                <c:pt idx="4">
                  <c:v>29.24</c:v>
                </c:pt>
              </c:numCache>
            </c:numRef>
          </c:val>
          <c:smooth val="0"/>
          <c:extLst>
            <c:ext xmlns:c16="http://schemas.microsoft.com/office/drawing/2014/chart" uri="{C3380CC4-5D6E-409C-BE32-E72D297353CC}">
              <c16:uniqueId val="{00000001-CA86-4A7B-8E7C-01E83E5FA0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5FC-4227-A38B-D796AC0A79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5FC-4227-A38B-D796AC0A79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22.12</c:v>
                </c:pt>
                <c:pt idx="4">
                  <c:v>2.82</c:v>
                </c:pt>
              </c:numCache>
            </c:numRef>
          </c:val>
          <c:extLst>
            <c:ext xmlns:c16="http://schemas.microsoft.com/office/drawing/2014/chart" uri="{C3380CC4-5D6E-409C-BE32-E72D297353CC}">
              <c16:uniqueId val="{00000000-DA3D-4993-B8A7-CBF795E0AE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29.74</c:v>
                </c:pt>
                <c:pt idx="4">
                  <c:v>48.2</c:v>
                </c:pt>
              </c:numCache>
            </c:numRef>
          </c:val>
          <c:smooth val="0"/>
          <c:extLst>
            <c:ext xmlns:c16="http://schemas.microsoft.com/office/drawing/2014/chart" uri="{C3380CC4-5D6E-409C-BE32-E72D297353CC}">
              <c16:uniqueId val="{00000001-DA3D-4993-B8A7-CBF795E0AE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41.92</c:v>
                </c:pt>
                <c:pt idx="4">
                  <c:v>53.18</c:v>
                </c:pt>
              </c:numCache>
            </c:numRef>
          </c:val>
          <c:extLst>
            <c:ext xmlns:c16="http://schemas.microsoft.com/office/drawing/2014/chart" uri="{C3380CC4-5D6E-409C-BE32-E72D297353CC}">
              <c16:uniqueId val="{00000000-6D0F-4426-8E3E-8B6EDECC93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53.44</c:v>
                </c:pt>
                <c:pt idx="4">
                  <c:v>46.85</c:v>
                </c:pt>
              </c:numCache>
            </c:numRef>
          </c:val>
          <c:smooth val="0"/>
          <c:extLst>
            <c:ext xmlns:c16="http://schemas.microsoft.com/office/drawing/2014/chart" uri="{C3380CC4-5D6E-409C-BE32-E72D297353CC}">
              <c16:uniqueId val="{00000001-6D0F-4426-8E3E-8B6EDECC93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64-4392-B6D6-F7A43C1B1E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1267.3900000000001</c:v>
                </c:pt>
                <c:pt idx="4">
                  <c:v>1268.6300000000001</c:v>
                </c:pt>
              </c:numCache>
            </c:numRef>
          </c:val>
          <c:smooth val="0"/>
          <c:extLst>
            <c:ext xmlns:c16="http://schemas.microsoft.com/office/drawing/2014/chart" uri="{C3380CC4-5D6E-409C-BE32-E72D297353CC}">
              <c16:uniqueId val="{00000001-9664-4392-B6D6-F7A43C1B1E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70.44</c:v>
                </c:pt>
                <c:pt idx="4">
                  <c:v>72.2</c:v>
                </c:pt>
              </c:numCache>
            </c:numRef>
          </c:val>
          <c:extLst>
            <c:ext xmlns:c16="http://schemas.microsoft.com/office/drawing/2014/chart" uri="{C3380CC4-5D6E-409C-BE32-E72D297353CC}">
              <c16:uniqueId val="{00000000-06A9-431D-B749-F9E9344B8B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c:v>
                </c:pt>
                <c:pt idx="4">
                  <c:v>82.88</c:v>
                </c:pt>
              </c:numCache>
            </c:numRef>
          </c:val>
          <c:smooth val="0"/>
          <c:extLst>
            <c:ext xmlns:c16="http://schemas.microsoft.com/office/drawing/2014/chart" uri="{C3380CC4-5D6E-409C-BE32-E72D297353CC}">
              <c16:uniqueId val="{00000001-06A9-431D-B749-F9E9344B8B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E0CD-46D7-8F6F-72CC8A05E1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185.47</c:v>
                </c:pt>
                <c:pt idx="4">
                  <c:v>187.76</c:v>
                </c:pt>
              </c:numCache>
            </c:numRef>
          </c:val>
          <c:smooth val="0"/>
          <c:extLst>
            <c:ext xmlns:c16="http://schemas.microsoft.com/office/drawing/2014/chart" uri="{C3380CC4-5D6E-409C-BE32-E72D297353CC}">
              <c16:uniqueId val="{00000001-E0CD-46D7-8F6F-72CC8A05E1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7"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函南町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37540</v>
      </c>
      <c r="AM8" s="51"/>
      <c r="AN8" s="51"/>
      <c r="AO8" s="51"/>
      <c r="AP8" s="51"/>
      <c r="AQ8" s="51"/>
      <c r="AR8" s="51"/>
      <c r="AS8" s="51"/>
      <c r="AT8" s="46">
        <f>データ!T6</f>
        <v>65.16</v>
      </c>
      <c r="AU8" s="46"/>
      <c r="AV8" s="46"/>
      <c r="AW8" s="46"/>
      <c r="AX8" s="46"/>
      <c r="AY8" s="46"/>
      <c r="AZ8" s="46"/>
      <c r="BA8" s="46"/>
      <c r="BB8" s="46">
        <f>データ!U6</f>
        <v>576.12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52.53</v>
      </c>
      <c r="J10" s="46"/>
      <c r="K10" s="46"/>
      <c r="L10" s="46"/>
      <c r="M10" s="46"/>
      <c r="N10" s="46"/>
      <c r="O10" s="46"/>
      <c r="P10" s="46">
        <f>データ!P6</f>
        <v>9.61</v>
      </c>
      <c r="Q10" s="46"/>
      <c r="R10" s="46"/>
      <c r="S10" s="46"/>
      <c r="T10" s="46"/>
      <c r="U10" s="46"/>
      <c r="V10" s="46"/>
      <c r="W10" s="46">
        <f>データ!Q6</f>
        <v>88.6</v>
      </c>
      <c r="X10" s="46"/>
      <c r="Y10" s="46"/>
      <c r="Z10" s="46"/>
      <c r="AA10" s="46"/>
      <c r="AB10" s="46"/>
      <c r="AC10" s="46"/>
      <c r="AD10" s="51">
        <f>データ!R6</f>
        <v>2310</v>
      </c>
      <c r="AE10" s="51"/>
      <c r="AF10" s="51"/>
      <c r="AG10" s="51"/>
      <c r="AH10" s="51"/>
      <c r="AI10" s="51"/>
      <c r="AJ10" s="51"/>
      <c r="AK10" s="2"/>
      <c r="AL10" s="51">
        <f>データ!V6</f>
        <v>3624</v>
      </c>
      <c r="AM10" s="51"/>
      <c r="AN10" s="51"/>
      <c r="AO10" s="51"/>
      <c r="AP10" s="51"/>
      <c r="AQ10" s="51"/>
      <c r="AR10" s="51"/>
      <c r="AS10" s="51"/>
      <c r="AT10" s="46">
        <f>データ!W6</f>
        <v>1.27</v>
      </c>
      <c r="AU10" s="46"/>
      <c r="AV10" s="46"/>
      <c r="AW10" s="46"/>
      <c r="AX10" s="46"/>
      <c r="AY10" s="46"/>
      <c r="AZ10" s="46"/>
      <c r="BA10" s="46"/>
      <c r="BB10" s="46">
        <f>データ!X6</f>
        <v>2853.54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FY1ohg6bFnabpEpz9dEYie3TfdH7b84EycZ+eO7qThX6qHgNfTWmjRWvaWcMuR6PCfXbtJr/XED3fNwCclrdRA==" saltValue="vsDANXZaUEU5kVb5FG0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223255</v>
      </c>
      <c r="D6" s="33">
        <f t="shared" si="3"/>
        <v>46</v>
      </c>
      <c r="E6" s="33">
        <f t="shared" si="3"/>
        <v>17</v>
      </c>
      <c r="F6" s="33">
        <f t="shared" si="3"/>
        <v>4</v>
      </c>
      <c r="G6" s="33">
        <f t="shared" si="3"/>
        <v>0</v>
      </c>
      <c r="H6" s="33" t="str">
        <f t="shared" si="3"/>
        <v>静岡県　函南町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52.53</v>
      </c>
      <c r="P6" s="34">
        <f t="shared" si="3"/>
        <v>9.61</v>
      </c>
      <c r="Q6" s="34">
        <f t="shared" si="3"/>
        <v>88.6</v>
      </c>
      <c r="R6" s="34">
        <f t="shared" si="3"/>
        <v>2310</v>
      </c>
      <c r="S6" s="34">
        <f t="shared" si="3"/>
        <v>37540</v>
      </c>
      <c r="T6" s="34">
        <f t="shared" si="3"/>
        <v>65.16</v>
      </c>
      <c r="U6" s="34">
        <f t="shared" si="3"/>
        <v>576.12</v>
      </c>
      <c r="V6" s="34">
        <f t="shared" si="3"/>
        <v>3624</v>
      </c>
      <c r="W6" s="34">
        <f t="shared" si="3"/>
        <v>1.27</v>
      </c>
      <c r="X6" s="34">
        <f t="shared" si="3"/>
        <v>2853.54</v>
      </c>
      <c r="Y6" s="35" t="str">
        <f>IF(Y7="",NA(),Y7)</f>
        <v>-</v>
      </c>
      <c r="Z6" s="35" t="str">
        <f t="shared" ref="Z6:AH6" si="4">IF(Z7="",NA(),Z7)</f>
        <v>-</v>
      </c>
      <c r="AA6" s="35" t="str">
        <f t="shared" si="4"/>
        <v>-</v>
      </c>
      <c r="AB6" s="35">
        <f t="shared" si="4"/>
        <v>94.74</v>
      </c>
      <c r="AC6" s="35">
        <f t="shared" si="4"/>
        <v>101.01</v>
      </c>
      <c r="AD6" s="35" t="str">
        <f t="shared" si="4"/>
        <v>-</v>
      </c>
      <c r="AE6" s="35" t="str">
        <f t="shared" si="4"/>
        <v>-</v>
      </c>
      <c r="AF6" s="35" t="str">
        <f t="shared" si="4"/>
        <v>-</v>
      </c>
      <c r="AG6" s="35">
        <f t="shared" si="4"/>
        <v>103.34</v>
      </c>
      <c r="AH6" s="35">
        <f t="shared" si="4"/>
        <v>102.7</v>
      </c>
      <c r="AI6" s="34" t="str">
        <f>IF(AI7="","",IF(AI7="-","【-】","【"&amp;SUBSTITUTE(TEXT(AI7,"#,##0.00"),"-","△")&amp;"】"))</f>
        <v>【104.83】</v>
      </c>
      <c r="AJ6" s="35" t="str">
        <f>IF(AJ7="",NA(),AJ7)</f>
        <v>-</v>
      </c>
      <c r="AK6" s="35" t="str">
        <f t="shared" ref="AK6:AS6" si="5">IF(AK7="",NA(),AK7)</f>
        <v>-</v>
      </c>
      <c r="AL6" s="35" t="str">
        <f t="shared" si="5"/>
        <v>-</v>
      </c>
      <c r="AM6" s="35">
        <f t="shared" si="5"/>
        <v>22.12</v>
      </c>
      <c r="AN6" s="35">
        <f t="shared" si="5"/>
        <v>2.82</v>
      </c>
      <c r="AO6" s="35" t="str">
        <f t="shared" si="5"/>
        <v>-</v>
      </c>
      <c r="AP6" s="35" t="str">
        <f t="shared" si="5"/>
        <v>-</v>
      </c>
      <c r="AQ6" s="35" t="str">
        <f t="shared" si="5"/>
        <v>-</v>
      </c>
      <c r="AR6" s="35">
        <f t="shared" si="5"/>
        <v>29.74</v>
      </c>
      <c r="AS6" s="35">
        <f t="shared" si="5"/>
        <v>48.2</v>
      </c>
      <c r="AT6" s="34" t="str">
        <f>IF(AT7="","",IF(AT7="-","【-】","【"&amp;SUBSTITUTE(TEXT(AT7,"#,##0.00"),"-","△")&amp;"】"))</f>
        <v>【61.55】</v>
      </c>
      <c r="AU6" s="35" t="str">
        <f>IF(AU7="",NA(),AU7)</f>
        <v>-</v>
      </c>
      <c r="AV6" s="35" t="str">
        <f t="shared" ref="AV6:BD6" si="6">IF(AV7="",NA(),AV7)</f>
        <v>-</v>
      </c>
      <c r="AW6" s="35" t="str">
        <f t="shared" si="6"/>
        <v>-</v>
      </c>
      <c r="AX6" s="35">
        <f t="shared" si="6"/>
        <v>41.92</v>
      </c>
      <c r="AY6" s="35">
        <f t="shared" si="6"/>
        <v>53.18</v>
      </c>
      <c r="AZ6" s="35" t="str">
        <f t="shared" si="6"/>
        <v>-</v>
      </c>
      <c r="BA6" s="35" t="str">
        <f t="shared" si="6"/>
        <v>-</v>
      </c>
      <c r="BB6" s="35" t="str">
        <f t="shared" si="6"/>
        <v>-</v>
      </c>
      <c r="BC6" s="35">
        <f t="shared" si="6"/>
        <v>53.44</v>
      </c>
      <c r="BD6" s="35">
        <f t="shared" si="6"/>
        <v>46.85</v>
      </c>
      <c r="BE6" s="34" t="str">
        <f>IF(BE7="","",IF(BE7="-","【-】","【"&amp;SUBSTITUTE(TEXT(BE7,"#,##0.00"),"-","△")&amp;"】"))</f>
        <v>【45.34】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1267.3900000000001</v>
      </c>
      <c r="BO6" s="35">
        <f t="shared" si="7"/>
        <v>1268.6300000000001</v>
      </c>
      <c r="BP6" s="34" t="str">
        <f>IF(BP7="","",IF(BP7="-","【-】","【"&amp;SUBSTITUTE(TEXT(BP7,"#,##0.00"),"-","△")&amp;"】"))</f>
        <v>【1,260.21】</v>
      </c>
      <c r="BQ6" s="35" t="str">
        <f>IF(BQ7="",NA(),BQ7)</f>
        <v>-</v>
      </c>
      <c r="BR6" s="35" t="str">
        <f t="shared" ref="BR6:BZ6" si="8">IF(BR7="",NA(),BR7)</f>
        <v>-</v>
      </c>
      <c r="BS6" s="35" t="str">
        <f t="shared" si="8"/>
        <v>-</v>
      </c>
      <c r="BT6" s="35">
        <f t="shared" si="8"/>
        <v>70.44</v>
      </c>
      <c r="BU6" s="35">
        <f t="shared" si="8"/>
        <v>72.2</v>
      </c>
      <c r="BV6" s="35" t="str">
        <f t="shared" si="8"/>
        <v>-</v>
      </c>
      <c r="BW6" s="35" t="str">
        <f t="shared" si="8"/>
        <v>-</v>
      </c>
      <c r="BX6" s="35" t="str">
        <f t="shared" si="8"/>
        <v>-</v>
      </c>
      <c r="BY6" s="35">
        <f t="shared" si="8"/>
        <v>84.3</v>
      </c>
      <c r="BZ6" s="35">
        <f t="shared" si="8"/>
        <v>82.88</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45.68</v>
      </c>
      <c r="CV6" s="35">
        <f t="shared" si="10"/>
        <v>45.87</v>
      </c>
      <c r="CW6" s="34" t="str">
        <f>IF(CW7="","",IF(CW7="-","【-】","【"&amp;SUBSTITUTE(TEXT(CW7,"#,##0.00"),"-","△")&amp;"】"))</f>
        <v>【42.90】</v>
      </c>
      <c r="CX6" s="35" t="str">
        <f>IF(CX7="",NA(),CX7)</f>
        <v>-</v>
      </c>
      <c r="CY6" s="35" t="str">
        <f t="shared" ref="CY6:DG6" si="11">IF(CY7="",NA(),CY7)</f>
        <v>-</v>
      </c>
      <c r="CZ6" s="35" t="str">
        <f t="shared" si="11"/>
        <v>-</v>
      </c>
      <c r="DA6" s="35">
        <f t="shared" si="11"/>
        <v>83.2</v>
      </c>
      <c r="DB6" s="35">
        <f t="shared" si="11"/>
        <v>81.430000000000007</v>
      </c>
      <c r="DC6" s="35" t="str">
        <f t="shared" si="11"/>
        <v>-</v>
      </c>
      <c r="DD6" s="35" t="str">
        <f t="shared" si="11"/>
        <v>-</v>
      </c>
      <c r="DE6" s="35" t="str">
        <f t="shared" si="11"/>
        <v>-</v>
      </c>
      <c r="DF6" s="35">
        <f t="shared" si="11"/>
        <v>87.96</v>
      </c>
      <c r="DG6" s="35">
        <f t="shared" si="11"/>
        <v>87.65</v>
      </c>
      <c r="DH6" s="34" t="str">
        <f>IF(DH7="","",IF(DH7="-","【-】","【"&amp;SUBSTITUTE(TEXT(DH7,"#,##0.00"),"-","△")&amp;"】"))</f>
        <v>【84.75】</v>
      </c>
      <c r="DI6" s="35" t="str">
        <f>IF(DI7="",NA(),DI7)</f>
        <v>-</v>
      </c>
      <c r="DJ6" s="35" t="str">
        <f t="shared" ref="DJ6:DR6" si="12">IF(DJ7="",NA(),DJ7)</f>
        <v>-</v>
      </c>
      <c r="DK6" s="35" t="str">
        <f t="shared" si="12"/>
        <v>-</v>
      </c>
      <c r="DL6" s="35">
        <f t="shared" si="12"/>
        <v>3.9</v>
      </c>
      <c r="DM6" s="35">
        <f t="shared" si="12"/>
        <v>7.61</v>
      </c>
      <c r="DN6" s="35" t="str">
        <f t="shared" si="12"/>
        <v>-</v>
      </c>
      <c r="DO6" s="35" t="str">
        <f t="shared" si="12"/>
        <v>-</v>
      </c>
      <c r="DP6" s="35" t="str">
        <f t="shared" si="12"/>
        <v>-</v>
      </c>
      <c r="DQ6" s="35">
        <f t="shared" si="12"/>
        <v>27.82</v>
      </c>
      <c r="DR6" s="35">
        <f t="shared" si="12"/>
        <v>29.24</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5">
        <f t="shared" si="14"/>
        <v>0.95</v>
      </c>
      <c r="EI6" s="35">
        <f t="shared" si="14"/>
        <v>1.82</v>
      </c>
      <c r="EJ6" s="35" t="str">
        <f t="shared" si="14"/>
        <v>-</v>
      </c>
      <c r="EK6" s="35" t="str">
        <f t="shared" si="14"/>
        <v>-</v>
      </c>
      <c r="EL6" s="35" t="str">
        <f t="shared" si="14"/>
        <v>-</v>
      </c>
      <c r="EM6" s="35">
        <f t="shared" si="14"/>
        <v>0.04</v>
      </c>
      <c r="EN6" s="35">
        <f t="shared" si="14"/>
        <v>0.06</v>
      </c>
      <c r="EO6" s="34" t="str">
        <f>IF(EO7="","",IF(EO7="-","【-】","【"&amp;SUBSTITUTE(TEXT(EO7,"#,##0.00"),"-","△")&amp;"】"))</f>
        <v>【0.30】</v>
      </c>
    </row>
    <row r="7" spans="1:148" s="36" customFormat="1" x14ac:dyDescent="0.15">
      <c r="A7" s="28"/>
      <c r="B7" s="37">
        <v>2020</v>
      </c>
      <c r="C7" s="37">
        <v>223255</v>
      </c>
      <c r="D7" s="37">
        <v>46</v>
      </c>
      <c r="E7" s="37">
        <v>17</v>
      </c>
      <c r="F7" s="37">
        <v>4</v>
      </c>
      <c r="G7" s="37">
        <v>0</v>
      </c>
      <c r="H7" s="37" t="s">
        <v>96</v>
      </c>
      <c r="I7" s="37" t="s">
        <v>97</v>
      </c>
      <c r="J7" s="37" t="s">
        <v>98</v>
      </c>
      <c r="K7" s="37" t="s">
        <v>99</v>
      </c>
      <c r="L7" s="37" t="s">
        <v>100</v>
      </c>
      <c r="M7" s="37" t="s">
        <v>101</v>
      </c>
      <c r="N7" s="38" t="s">
        <v>102</v>
      </c>
      <c r="O7" s="38">
        <v>52.53</v>
      </c>
      <c r="P7" s="38">
        <v>9.61</v>
      </c>
      <c r="Q7" s="38">
        <v>88.6</v>
      </c>
      <c r="R7" s="38">
        <v>2310</v>
      </c>
      <c r="S7" s="38">
        <v>37540</v>
      </c>
      <c r="T7" s="38">
        <v>65.16</v>
      </c>
      <c r="U7" s="38">
        <v>576.12</v>
      </c>
      <c r="V7" s="38">
        <v>3624</v>
      </c>
      <c r="W7" s="38">
        <v>1.27</v>
      </c>
      <c r="X7" s="38">
        <v>2853.54</v>
      </c>
      <c r="Y7" s="38" t="s">
        <v>102</v>
      </c>
      <c r="Z7" s="38" t="s">
        <v>102</v>
      </c>
      <c r="AA7" s="38" t="s">
        <v>102</v>
      </c>
      <c r="AB7" s="38">
        <v>94.74</v>
      </c>
      <c r="AC7" s="38">
        <v>101.01</v>
      </c>
      <c r="AD7" s="38" t="s">
        <v>102</v>
      </c>
      <c r="AE7" s="38" t="s">
        <v>102</v>
      </c>
      <c r="AF7" s="38" t="s">
        <v>102</v>
      </c>
      <c r="AG7" s="38">
        <v>103.34</v>
      </c>
      <c r="AH7" s="38">
        <v>102.7</v>
      </c>
      <c r="AI7" s="38">
        <v>104.83</v>
      </c>
      <c r="AJ7" s="38" t="s">
        <v>102</v>
      </c>
      <c r="AK7" s="38" t="s">
        <v>102</v>
      </c>
      <c r="AL7" s="38" t="s">
        <v>102</v>
      </c>
      <c r="AM7" s="38">
        <v>22.12</v>
      </c>
      <c r="AN7" s="38">
        <v>2.82</v>
      </c>
      <c r="AO7" s="38" t="s">
        <v>102</v>
      </c>
      <c r="AP7" s="38" t="s">
        <v>102</v>
      </c>
      <c r="AQ7" s="38" t="s">
        <v>102</v>
      </c>
      <c r="AR7" s="38">
        <v>29.74</v>
      </c>
      <c r="AS7" s="38">
        <v>48.2</v>
      </c>
      <c r="AT7" s="38">
        <v>61.55</v>
      </c>
      <c r="AU7" s="38" t="s">
        <v>102</v>
      </c>
      <c r="AV7" s="38" t="s">
        <v>102</v>
      </c>
      <c r="AW7" s="38" t="s">
        <v>102</v>
      </c>
      <c r="AX7" s="38">
        <v>41.92</v>
      </c>
      <c r="AY7" s="38">
        <v>53.18</v>
      </c>
      <c r="AZ7" s="38" t="s">
        <v>102</v>
      </c>
      <c r="BA7" s="38" t="s">
        <v>102</v>
      </c>
      <c r="BB7" s="38" t="s">
        <v>102</v>
      </c>
      <c r="BC7" s="38">
        <v>53.44</v>
      </c>
      <c r="BD7" s="38">
        <v>46.85</v>
      </c>
      <c r="BE7" s="38">
        <v>45.34</v>
      </c>
      <c r="BF7" s="38" t="s">
        <v>102</v>
      </c>
      <c r="BG7" s="38" t="s">
        <v>102</v>
      </c>
      <c r="BH7" s="38" t="s">
        <v>102</v>
      </c>
      <c r="BI7" s="38">
        <v>0</v>
      </c>
      <c r="BJ7" s="38">
        <v>0</v>
      </c>
      <c r="BK7" s="38" t="s">
        <v>102</v>
      </c>
      <c r="BL7" s="38" t="s">
        <v>102</v>
      </c>
      <c r="BM7" s="38" t="s">
        <v>102</v>
      </c>
      <c r="BN7" s="38">
        <v>1267.3900000000001</v>
      </c>
      <c r="BO7" s="38">
        <v>1268.6300000000001</v>
      </c>
      <c r="BP7" s="38">
        <v>1260.21</v>
      </c>
      <c r="BQ7" s="38" t="s">
        <v>102</v>
      </c>
      <c r="BR7" s="38" t="s">
        <v>102</v>
      </c>
      <c r="BS7" s="38" t="s">
        <v>102</v>
      </c>
      <c r="BT7" s="38">
        <v>70.44</v>
      </c>
      <c r="BU7" s="38">
        <v>72.2</v>
      </c>
      <c r="BV7" s="38" t="s">
        <v>102</v>
      </c>
      <c r="BW7" s="38" t="s">
        <v>102</v>
      </c>
      <c r="BX7" s="38" t="s">
        <v>102</v>
      </c>
      <c r="BY7" s="38">
        <v>84.3</v>
      </c>
      <c r="BZ7" s="38">
        <v>82.88</v>
      </c>
      <c r="CA7" s="38">
        <v>75.290000000000006</v>
      </c>
      <c r="CB7" s="38" t="s">
        <v>102</v>
      </c>
      <c r="CC7" s="38" t="s">
        <v>102</v>
      </c>
      <c r="CD7" s="38" t="s">
        <v>102</v>
      </c>
      <c r="CE7" s="38">
        <v>150</v>
      </c>
      <c r="CF7" s="38">
        <v>150</v>
      </c>
      <c r="CG7" s="38" t="s">
        <v>102</v>
      </c>
      <c r="CH7" s="38" t="s">
        <v>102</v>
      </c>
      <c r="CI7" s="38" t="s">
        <v>102</v>
      </c>
      <c r="CJ7" s="38">
        <v>185.47</v>
      </c>
      <c r="CK7" s="38">
        <v>187.76</v>
      </c>
      <c r="CL7" s="38">
        <v>215.41</v>
      </c>
      <c r="CM7" s="38" t="s">
        <v>102</v>
      </c>
      <c r="CN7" s="38" t="s">
        <v>102</v>
      </c>
      <c r="CO7" s="38" t="s">
        <v>102</v>
      </c>
      <c r="CP7" s="38" t="s">
        <v>102</v>
      </c>
      <c r="CQ7" s="38" t="s">
        <v>102</v>
      </c>
      <c r="CR7" s="38" t="s">
        <v>102</v>
      </c>
      <c r="CS7" s="38" t="s">
        <v>102</v>
      </c>
      <c r="CT7" s="38" t="s">
        <v>102</v>
      </c>
      <c r="CU7" s="38">
        <v>45.68</v>
      </c>
      <c r="CV7" s="38">
        <v>45.87</v>
      </c>
      <c r="CW7" s="38">
        <v>42.9</v>
      </c>
      <c r="CX7" s="38" t="s">
        <v>102</v>
      </c>
      <c r="CY7" s="38" t="s">
        <v>102</v>
      </c>
      <c r="CZ7" s="38" t="s">
        <v>102</v>
      </c>
      <c r="DA7" s="38">
        <v>83.2</v>
      </c>
      <c r="DB7" s="38">
        <v>81.430000000000007</v>
      </c>
      <c r="DC7" s="38" t="s">
        <v>102</v>
      </c>
      <c r="DD7" s="38" t="s">
        <v>102</v>
      </c>
      <c r="DE7" s="38" t="s">
        <v>102</v>
      </c>
      <c r="DF7" s="38">
        <v>87.96</v>
      </c>
      <c r="DG7" s="38">
        <v>87.65</v>
      </c>
      <c r="DH7" s="38">
        <v>84.75</v>
      </c>
      <c r="DI7" s="38" t="s">
        <v>102</v>
      </c>
      <c r="DJ7" s="38" t="s">
        <v>102</v>
      </c>
      <c r="DK7" s="38" t="s">
        <v>102</v>
      </c>
      <c r="DL7" s="38">
        <v>3.9</v>
      </c>
      <c r="DM7" s="38">
        <v>7.61</v>
      </c>
      <c r="DN7" s="38" t="s">
        <v>102</v>
      </c>
      <c r="DO7" s="38" t="s">
        <v>102</v>
      </c>
      <c r="DP7" s="38" t="s">
        <v>102</v>
      </c>
      <c r="DQ7" s="38">
        <v>27.82</v>
      </c>
      <c r="DR7" s="38">
        <v>29.24</v>
      </c>
      <c r="DS7" s="38">
        <v>23.6</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0.95</v>
      </c>
      <c r="EI7" s="38">
        <v>1.82</v>
      </c>
      <c r="EJ7" s="38" t="s">
        <v>102</v>
      </c>
      <c r="EK7" s="38" t="s">
        <v>102</v>
      </c>
      <c r="EL7" s="38" t="s">
        <v>102</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2022-01-24T01:58:04Z</cp:lastPrinted>
  <dcterms:created xsi:type="dcterms:W3CDTF">2021-12-03T07:24:57Z</dcterms:created>
  <dcterms:modified xsi:type="dcterms:W3CDTF">2022-01-24T02:47:40Z</dcterms:modified>
  <cp:category/>
</cp:coreProperties>
</file>