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水道係業務担当\102　県庁・賀茂健福\令和３年度\０　調査、打合せ関係等（10月～３月）\14　経営比較分析表の分析\水道\修正 ２\"/>
    </mc:Choice>
  </mc:AlternateContent>
  <xr:revisionPtr revIDLastSave="0" documentId="13_ncr:1_{AD5CA475-BF5A-42A2-A31F-1C71528CCA75}" xr6:coauthVersionLast="46" xr6:coauthVersionMax="46" xr10:uidLastSave="{00000000-0000-0000-0000-000000000000}"/>
  <workbookProtection workbookAlgorithmName="SHA-512" workbookHashValue="JqNOxqHFZuGO+br8qopnDEkBtvfk7+QuEHJoe8brSErts3S+CrJtk9dv2pr+gg6a0olvnTvqvrnJ/M9c9ayS2Q==" workbookSaltValue="IdOqmSQBfiNckBnGAQyDw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BB10" i="4"/>
  <c r="AT10" i="4"/>
  <c r="AL10" i="4"/>
  <c r="W10" i="4"/>
  <c r="P10"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<sst xmlns="http://schemas.openxmlformats.org/spreadsheetml/2006/main" count="228" uniqueCount="114">
  <si>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</si>
  <si>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</si>
  <si>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</si>
  <si>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</si>
  <si>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</si>
  <si>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</si>
  <si>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</si>
  <si>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</si>
  <si>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</si>
  <si>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</si>
  <si>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</si>
  <si>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</si>
  <si>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</si>
  <si>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</si>
  <si>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</si>
  <si>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</si>
  <si>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</si>
  <si>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</si>
  <si>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</si>
  <si>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</si>
  <si>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</si>
  <si>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</si>
  <si>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</si>
  <si>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</si>
  <si>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</si>
  <si>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</si>
  <si>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</si>
  <si>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</si>
  <si>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</si>
  <si>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</si>
  <si>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</si>
  <si>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</si>
  <si>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</si>
  <si>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</si>
  <si>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</si>
  <si>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</si>
  <si>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</si>
  <si>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</si>
  <si>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</si>
  <si>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</si>
  <si>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</si>
  <si>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</si>
  <si>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</si>
  <si>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</si>
  <si>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</si>
  <si>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</si>
  <si>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</si>
  <si>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</si>
  <si>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</si>
  <si>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</si>
  <si>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</si>
  <si>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</si>
  <si>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</si>
  <si>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</si>
  <si>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</si>
  <si>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</si>
  <si>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</si>
  <si>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</si>
  <si>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</si>
  <si>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</si>
  <si>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</si>
  <si>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</si>
  <si>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</si>
  <si>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</si>
  <si>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</si>
  <si>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</si>
  <si>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</si>
  <si>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</si>
  <si>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</si>
  <si>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</si>
  <si>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</si>
  <si>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</si>
  <si>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</si>
  <si>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</si>
  <si>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</si>
  <si>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</si>
  <si>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</si>
  <si>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</si>
  <si>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</si>
  <si>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</si>
  <si>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</si>
  <si>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</si>
  <si>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</si>
  <si>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</si>
  <si>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</si>
  <si>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</si>
  <si>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</si>
  <si>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</si>
  <si>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</si>
  <si>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</si>
  <si>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</si>
  <si>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</si>
  <si>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</si>
  <si>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</si>
  <si>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</si>
  <si>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</si>
  <si>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</si>
  <si>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</si>
  <si>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</si>
  <si>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</si>
  <si>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</si>
  <si>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</si>
  <si>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</si>
  <si>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</si>
  <si>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</si>
  <si>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</si>
  <si>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</si>
  <si>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</si>
  <si>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</si>
  <si>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</si>
  <si>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</si>
  <si>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【有形固定資産減価償却費率】
　</t>
    </r>
    <r>
      <rPr>
        <sz val="10"/>
        <rFont val="ＭＳ ゴシック"/>
        <family val="3"/>
        <charset val="128"/>
      </rPr>
      <t>管路や施設が法定耐用年数</t>
    </r>
    <r>
      <rPr>
        <sz val="10"/>
        <rFont val="ＭＳ ゴシック"/>
        <family val="3"/>
        <charset val="128"/>
      </rPr>
      <t>に近づくことで、</t>
    </r>
    <r>
      <rPr>
        <sz val="10"/>
        <rFont val="ＭＳ ゴシック"/>
        <family val="3"/>
        <charset val="128"/>
      </rPr>
      <t xml:space="preserve">年々増加傾向にある。適切な管路・施設の更新に努める。
【管路経年化率】
　投資計画に基づき更新しているため、法定耐用年数が経過している管路が平均値よりも下回っている。今後も更新し有収率の向上に努める。
【管路更新率】
　管路更新率は平均値を上回る割合で更新している。今後も投資計画に基づき更新し有収率の向上に努める。
</t>
    </r>
    <rPh sb="16" eb="18">
      <t>カンロ</t>
    </rPh>
    <rPh sb="19" eb="21">
      <t>シセツ</t>
    </rPh>
    <rPh sb="29" eb="30">
      <t>チカ</t>
    </rPh>
    <rPh sb="36" eb="38">
      <t>ネンネン</t>
    </rPh>
    <rPh sb="40" eb="42">
      <t>ケイコウ</t>
    </rPh>
    <rPh sb="46" eb="48">
      <t>テキセツ</t>
    </rPh>
    <rPh sb="90" eb="92">
      <t>ホウテイ</t>
    </rPh>
    <rPh sb="92" eb="94">
      <t>タイヨウ</t>
    </rPh>
    <rPh sb="94" eb="96">
      <t>ネンスウ</t>
    </rPh>
    <rPh sb="97" eb="99">
      <t>ケイカ</t>
    </rPh>
    <rPh sb="103" eb="105">
      <t>カンロ</t>
    </rPh>
    <rPh sb="106" eb="109">
      <t>ヘイキンチ</t>
    </rPh>
    <rPh sb="112" eb="114">
      <t>シタマワ</t>
    </rPh>
    <rPh sb="119" eb="121">
      <t>コンゴ</t>
    </rPh>
    <rPh sb="122" eb="124">
      <t>コウシン</t>
    </rPh>
    <phoneticPr fontId="18"/>
  </si>
  <si>
    <t>【料金回収率の向上】
　人口減少により料金回収率が年々減少しているのに対して、維持管理費用が掛かるため、費用削減や料金改定計画等を見直して料金回収率向上に努める必要がある。
【有収率の向上】
　例年よりも漏水が減少したため有収率が増加しているので今後も、老朽管更新事業・遠方監視システムにより漏水防止に努め、有収率を向上させて経営基盤の強化を図る。
【効率的な施設整備】
　老朽化施設更新時にはダウンサイジング等の検討により施設の効率化を図る。
【耐震対策の実施】
　管路の更新を中心に老朽化施設の更新を行う。老朽化施設の更新の際には、同時に耐震対策を実施する。</t>
    <rPh sb="1" eb="3">
      <t>リョウキン</t>
    </rPh>
    <rPh sb="3" eb="5">
      <t>カイシュウ</t>
    </rPh>
    <rPh sb="5" eb="6">
      <t>リツ</t>
    </rPh>
    <rPh sb="7" eb="9">
      <t>コウジョウ</t>
    </rPh>
    <rPh sb="12" eb="14">
      <t>ジンコウ</t>
    </rPh>
    <rPh sb="14" eb="16">
      <t>ゲンショウ</t>
    </rPh>
    <rPh sb="19" eb="21">
      <t>リョウキン</t>
    </rPh>
    <rPh sb="21" eb="23">
      <t>カイシュウ</t>
    </rPh>
    <rPh sb="23" eb="24">
      <t>リツ</t>
    </rPh>
    <rPh sb="25" eb="27">
      <t>ネンネン</t>
    </rPh>
    <rPh sb="27" eb="29">
      <t>ゲンショウ</t>
    </rPh>
    <rPh sb="35" eb="36">
      <t>タイ</t>
    </rPh>
    <rPh sb="39" eb="41">
      <t>イジ</t>
    </rPh>
    <rPh sb="41" eb="43">
      <t>カンリ</t>
    </rPh>
    <rPh sb="43" eb="45">
      <t>ヒヨウ</t>
    </rPh>
    <rPh sb="46" eb="47">
      <t>カ</t>
    </rPh>
    <rPh sb="52" eb="54">
      <t>ヒヨウ</t>
    </rPh>
    <rPh sb="54" eb="56">
      <t>サクゲン</t>
    </rPh>
    <rPh sb="57" eb="59">
      <t>リョウキン</t>
    </rPh>
    <rPh sb="59" eb="61">
      <t>カイテイ</t>
    </rPh>
    <rPh sb="61" eb="63">
      <t>ケイカク</t>
    </rPh>
    <rPh sb="63" eb="64">
      <t>トウ</t>
    </rPh>
    <rPh sb="65" eb="67">
      <t>ミナオ</t>
    </rPh>
    <rPh sb="69" eb="71">
      <t>リョウキン</t>
    </rPh>
    <rPh sb="71" eb="73">
      <t>カイシュウ</t>
    </rPh>
    <rPh sb="73" eb="74">
      <t>リツ</t>
    </rPh>
    <rPh sb="74" eb="76">
      <t>コウジョウ</t>
    </rPh>
    <rPh sb="77" eb="78">
      <t>ツト</t>
    </rPh>
    <rPh sb="80" eb="82">
      <t>ヒツヨウ</t>
    </rPh>
    <rPh sb="97" eb="99">
      <t>レイネン</t>
    </rPh>
    <rPh sb="102" eb="104">
      <t>ロウスイ</t>
    </rPh>
    <rPh sb="105" eb="107">
      <t>ゲンショウ</t>
    </rPh>
    <rPh sb="111" eb="113">
      <t>ユウシュウ</t>
    </rPh>
    <rPh sb="113" eb="114">
      <t>リツ</t>
    </rPh>
    <rPh sb="115" eb="117">
      <t>ゾウカ</t>
    </rPh>
    <rPh sb="123" eb="125">
      <t>コンゴ</t>
    </rPh>
    <phoneticPr fontId="18"/>
  </si>
  <si>
    <r>
      <t>【経常収支比率】
　</t>
    </r>
    <r>
      <rPr>
        <sz val="9"/>
        <rFont val="ＭＳ ゴシック"/>
        <family val="3"/>
        <charset val="128"/>
      </rPr>
      <t>給水人口の減少に加えて、新型コロナウィルスの影響による、観光施設等の給水需要の減少に伴い、給水収益が令和元年度より大幅に減少したため経常収支比率が減少している。費用削減や料金収入の増収による経営改善を図る必要がある。
【累積欠損金比率】
　一般会計繰入金を充てているため0％である。昨年と比べて繰入金は減少しているが削減検討が必要である。
【流動比率】
　流動負債の企業債が年々増加し、流動資産の現金預金が減少傾向なため100％以下になっている。給水人口減少による給水収益の減少や支払能力を高めるため、料金改定や経営改善が必要である。
【企業債残高対給水収益比率】
　企業債残高は減少傾向だが今後、設備の更新投資計画があるため企業債残高は増加する見込みである。
【料金回収率】
　給水人口減少による給水収益減少に伴い、減少している。100％を下回っていることから、給水にかかる費用を給水収益で賄えておらず、不足分は一般会計からの繰入金で手当している状況である。費用削減に加えて、料金改定を行い、料金収入の増収を図るなどの経営改善を図る必要がある。
【給水原価】
　有収水量の減少に伴い上昇している。今後は、投資効率化や維持管理費用削減等検討する必要がある。
【施設利用率】
　観光客の流動人口を考慮した施設となっているため施設利用率は平均値を下回っている。今後は、人口減少を考慮したダウンサイジング等の検討が必要である。
【有収率】
　漏水が例年と比べて少なく昨年よりも増加している。今後も漏水をなくすために管路を更新し有収率向上に努める。</t>
    </r>
    <rPh sb="10" eb="12">
      <t>キュウスイ</t>
    </rPh>
    <rPh sb="12" eb="14">
      <t>ジンコウ</t>
    </rPh>
    <rPh sb="15" eb="17">
      <t>ゲンショウ</t>
    </rPh>
    <rPh sb="18" eb="19">
      <t>クワ</t>
    </rPh>
    <rPh sb="22" eb="24">
      <t>シンガタ</t>
    </rPh>
    <rPh sb="32" eb="34">
      <t>エイキョウ</t>
    </rPh>
    <rPh sb="40" eb="42">
      <t>シセツ</t>
    </rPh>
    <rPh sb="42" eb="43">
      <t>トウ</t>
    </rPh>
    <rPh sb="44" eb="46">
      <t>キュウスイ</t>
    </rPh>
    <rPh sb="46" eb="48">
      <t>ジュヨウ</t>
    </rPh>
    <rPh sb="49" eb="51">
      <t>ゲンショウ</t>
    </rPh>
    <rPh sb="52" eb="53">
      <t>トモナ</t>
    </rPh>
    <rPh sb="55" eb="57">
      <t>キュウスイ</t>
    </rPh>
    <rPh sb="57" eb="59">
      <t>シュウエキ</t>
    </rPh>
    <rPh sb="60" eb="62">
      <t>レイワ</t>
    </rPh>
    <rPh sb="62" eb="65">
      <t>ガンネンド</t>
    </rPh>
    <rPh sb="67" eb="69">
      <t>オオハバ</t>
    </rPh>
    <rPh sb="70" eb="72">
      <t>ゲンショウ</t>
    </rPh>
    <rPh sb="76" eb="80">
      <t>ケイジョウシュウシ</t>
    </rPh>
    <rPh sb="80" eb="82">
      <t>ヒリツ</t>
    </rPh>
    <rPh sb="83" eb="85">
      <t>ゲンショウ</t>
    </rPh>
    <rPh sb="90" eb="92">
      <t>ヒヨウ</t>
    </rPh>
    <rPh sb="92" eb="94">
      <t>サクゲン</t>
    </rPh>
    <rPh sb="95" eb="97">
      <t>リョウキン</t>
    </rPh>
    <rPh sb="97" eb="99">
      <t>シュウニュウ</t>
    </rPh>
    <rPh sb="100" eb="102">
      <t>ゾウシュウ</t>
    </rPh>
    <rPh sb="105" eb="107">
      <t>ケイエイ</t>
    </rPh>
    <rPh sb="107" eb="109">
      <t>カイゼン</t>
    </rPh>
    <rPh sb="110" eb="111">
      <t>ハカ</t>
    </rPh>
    <rPh sb="112" eb="114">
      <t>ヒツヨウ</t>
    </rPh>
    <rPh sb="161" eb="163">
      <t>ゲンショウ</t>
    </rPh>
    <rPh sb="173" eb="175">
      <t>ヒツヨウ</t>
    </rPh>
    <rPh sb="188" eb="190">
      <t>リュウドウ</t>
    </rPh>
    <rPh sb="190" eb="192">
      <t>フサイ</t>
    </rPh>
    <rPh sb="193" eb="196">
      <t>キギョウサイ</t>
    </rPh>
    <rPh sb="197" eb="199">
      <t>ネンネン</t>
    </rPh>
    <rPh sb="199" eb="201">
      <t>ゾウカ</t>
    </rPh>
    <rPh sb="203" eb="205">
      <t>リュウドウ</t>
    </rPh>
    <rPh sb="205" eb="207">
      <t>シサン</t>
    </rPh>
    <rPh sb="208" eb="212">
      <t>ゲンキンヨキン</t>
    </rPh>
    <rPh sb="213" eb="215">
      <t>ゲンショウ</t>
    </rPh>
    <rPh sb="215" eb="217">
      <t>ケイコウ</t>
    </rPh>
    <rPh sb="224" eb="226">
      <t>イカ</t>
    </rPh>
    <rPh sb="233" eb="235">
      <t>キュウスイ</t>
    </rPh>
    <rPh sb="235" eb="237">
      <t>ジンコウ</t>
    </rPh>
    <rPh sb="237" eb="239">
      <t>ゲンショウ</t>
    </rPh>
    <rPh sb="242" eb="244">
      <t>キュウスイ</t>
    </rPh>
    <rPh sb="244" eb="246">
      <t>シュウエキ</t>
    </rPh>
    <rPh sb="247" eb="249">
      <t>ゲンショウ</t>
    </rPh>
    <rPh sb="250" eb="252">
      <t>シハラ</t>
    </rPh>
    <rPh sb="252" eb="254">
      <t>ノウリョク</t>
    </rPh>
    <rPh sb="255" eb="256">
      <t>タカ</t>
    </rPh>
    <rPh sb="266" eb="268">
      <t>ケイエイ</t>
    </rPh>
    <rPh sb="268" eb="270">
      <t>カイゼン</t>
    </rPh>
    <rPh sb="333" eb="335">
      <t>ミコ</t>
    </rPh>
    <rPh sb="350" eb="352">
      <t>キュウスイ</t>
    </rPh>
    <rPh sb="352" eb="354">
      <t>ジンコウ</t>
    </rPh>
    <rPh sb="354" eb="356">
      <t>ゲンショウ</t>
    </rPh>
    <rPh sb="359" eb="361">
      <t>キュウスイ</t>
    </rPh>
    <rPh sb="361" eb="363">
      <t>シュウエキ</t>
    </rPh>
    <rPh sb="363" eb="365">
      <t>ゲンショウ</t>
    </rPh>
    <rPh sb="366" eb="367">
      <t>トモナ</t>
    </rPh>
    <rPh sb="369" eb="371">
      <t>ゲンショウ</t>
    </rPh>
    <rPh sb="381" eb="383">
      <t>シタマワ</t>
    </rPh>
    <rPh sb="392" eb="394">
      <t>キュウスイ</t>
    </rPh>
    <rPh sb="398" eb="400">
      <t>ヒヨウ</t>
    </rPh>
    <rPh sb="401" eb="403">
      <t>キュウスイ</t>
    </rPh>
    <rPh sb="403" eb="405">
      <t>シュウエキ</t>
    </rPh>
    <rPh sb="406" eb="407">
      <t>マカナ</t>
    </rPh>
    <rPh sb="413" eb="416">
      <t>フソクブン</t>
    </rPh>
    <rPh sb="417" eb="419">
      <t>イッパン</t>
    </rPh>
    <rPh sb="419" eb="421">
      <t>カイケイ</t>
    </rPh>
    <rPh sb="424" eb="426">
      <t>クリイレ</t>
    </rPh>
    <rPh sb="426" eb="427">
      <t>キン</t>
    </rPh>
    <rPh sb="428" eb="430">
      <t>テアテ</t>
    </rPh>
    <rPh sb="434" eb="436">
      <t>ジョウキョウ</t>
    </rPh>
    <rPh sb="445" eb="446">
      <t>クワ</t>
    </rPh>
    <rPh sb="449" eb="451">
      <t>リョウキン</t>
    </rPh>
    <rPh sb="451" eb="453">
      <t>カイテイ</t>
    </rPh>
    <rPh sb="454" eb="455">
      <t>オコナ</t>
    </rPh>
    <rPh sb="465" eb="466">
      <t>ハカ</t>
    </rPh>
    <rPh sb="492" eb="494">
      <t>ユウシュウ</t>
    </rPh>
    <rPh sb="494" eb="496">
      <t>スイリョウ</t>
    </rPh>
    <rPh sb="497" eb="499">
      <t>ゲンショウ</t>
    </rPh>
    <rPh sb="500" eb="501">
      <t>トモナ</t>
    </rPh>
    <rPh sb="502" eb="504">
      <t>ジョウショウ</t>
    </rPh>
    <rPh sb="509" eb="511">
      <t>コンゴ</t>
    </rPh>
    <rPh sb="513" eb="515">
      <t>トウシ</t>
    </rPh>
    <rPh sb="515" eb="518">
      <t>コウリツカ</t>
    </rPh>
    <rPh sb="519" eb="521">
      <t>イジ</t>
    </rPh>
    <rPh sb="521" eb="523">
      <t>カンリ</t>
    </rPh>
    <rPh sb="523" eb="525">
      <t>ヒヨウ</t>
    </rPh>
    <rPh sb="525" eb="527">
      <t>サクゲン</t>
    </rPh>
    <rPh sb="527" eb="528">
      <t>トウ</t>
    </rPh>
    <rPh sb="528" eb="530">
      <t>ケントウ</t>
    </rPh>
    <rPh sb="532" eb="534">
      <t>ヒツヨウ</t>
    </rPh>
    <rPh sb="628" eb="630">
      <t>ロウスイ</t>
    </rPh>
    <rPh sb="631" eb="633">
      <t>レイネン</t>
    </rPh>
    <rPh sb="634" eb="635">
      <t>クラ</t>
    </rPh>
    <rPh sb="637" eb="638">
      <t>スク</t>
    </rPh>
    <rPh sb="640" eb="642">
      <t>サクネン</t>
    </rPh>
    <rPh sb="645" eb="647">
      <t>ゾウカ</t>
    </rPh>
    <rPh sb="652" eb="654">
      <t>コンゴ</t>
    </rPh>
    <rPh sb="655" eb="657">
      <t>ロウスイ</t>
    </rPh>
    <rPh sb="664" eb="666">
      <t>カンロ</t>
    </rPh>
    <rPh sb="667" eb="669">
      <t>コウシン</t>
    </rPh>
    <rPh sb="670" eb="672">
      <t>ユウシュウ</t>
    </rPh>
    <rPh sb="672" eb="673">
      <t>リツ</t>
    </rPh>
    <rPh sb="673" eb="675">
      <t>コウジョウ</t>
    </rPh>
    <rPh sb="676" eb="677">
      <t>ツト</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</si>
</sst>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font>
    <font>
      <sz val="9"/>
      <name val="ＭＳ ゴシック"/>
      <family val="3"/>
      <charset val="128"/>
    </font>
    <font>
      <sz val="6"/>
      <name val="ＭＳ Ｐゴシック"/>
      <family val="3"/>
    </font>
    <font>
      <sz val="10"/>
      <name val="ＭＳ ゴシック"/>
      <family val="3"/>
    </font>
    <font>
      <sz val="10"/>
      <name val="ＭＳ ゴシック"/>
      <family val="3"/>
      <charset val="128"/>
    </font>
    <font>
      <sz val="10"/>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1" fillId="0" borderId="9"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3.79</c:v>
                </c:pt>
                <c:pt idx="1">
                  <c:v>2.09</c:v>
                </c:pt>
                <c:pt idx="2">
                  <c:v>2.73</c:v>
                </c:pt>
                <c:pt idx="3">
                  <c:v>1.62</c:v>
                </c:pt>
                <c:pt idx="4">
                  <c:v>1.2</c:v>
                </c:pt>
              </c:numCache>
            </c:numRef>
          </c:val>
          <c:extLst>
            <c:ext xmlns:c16="http://schemas.microsoft.com/office/drawing/2014/chart" uri="{C3380CC4-5D6E-409C-BE32-E72D297353CC}">
              <c16:uniqueId val="{00000000-FA6E-41BF-8EFC-38967ADE60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A6E-41BF-8EFC-38967ADE60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41.52</c:v>
                </c:pt>
                <c:pt idx="1">
                  <c:v>40.97</c:v>
                </c:pt>
                <c:pt idx="2">
                  <c:v>38.450000000000003</c:v>
                </c:pt>
                <c:pt idx="3">
                  <c:v>39.67</c:v>
                </c:pt>
                <c:pt idx="4">
                  <c:v>30.93</c:v>
                </c:pt>
              </c:numCache>
            </c:numRef>
          </c:val>
          <c:extLst>
            <c:ext xmlns:c16="http://schemas.microsoft.com/office/drawing/2014/chart" uri="{C3380CC4-5D6E-409C-BE32-E72D297353CC}">
              <c16:uniqueId val="{00000000-7C62-4D54-A958-97107B7ABD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C62-4D54-A958-97107B7ABD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71.290000000000006</c:v>
                </c:pt>
                <c:pt idx="1">
                  <c:v>71.989999999999995</c:v>
                </c:pt>
                <c:pt idx="2">
                  <c:v>74.900000000000006</c:v>
                </c:pt>
                <c:pt idx="3">
                  <c:v>70.19</c:v>
                </c:pt>
                <c:pt idx="4">
                  <c:v>85.43</c:v>
                </c:pt>
              </c:numCache>
            </c:numRef>
          </c:val>
          <c:extLst>
            <c:ext xmlns:c16="http://schemas.microsoft.com/office/drawing/2014/chart" uri="{C3380CC4-5D6E-409C-BE32-E72D297353CC}">
              <c16:uniqueId val="{00000000-214B-422B-92F5-B0BE5014C0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214B-422B-92F5-B0BE5014C0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109.58</c:v>
                </c:pt>
                <c:pt idx="1">
                  <c:v>106.08</c:v>
                </c:pt>
                <c:pt idx="2">
                  <c:v>102.44</c:v>
                </c:pt>
                <c:pt idx="3">
                  <c:v>100.96</c:v>
                </c:pt>
                <c:pt idx="4">
                  <c:v>93.25</c:v>
                </c:pt>
              </c:numCache>
            </c:numRef>
          </c:val>
          <c:extLst>
            <c:ext xmlns:c16="http://schemas.microsoft.com/office/drawing/2014/chart" uri="{C3380CC4-5D6E-409C-BE32-E72D297353CC}">
              <c16:uniqueId val="{00000000-2FE9-45FE-8FA4-FB64251C88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2FE9-45FE-8FA4-FB64251C88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44.98</c:v>
                </c:pt>
                <c:pt idx="1">
                  <c:v>45.49</c:v>
                </c:pt>
                <c:pt idx="2">
                  <c:v>46.29</c:v>
                </c:pt>
                <c:pt idx="3">
                  <c:v>47.81</c:v>
                </c:pt>
                <c:pt idx="4">
                  <c:v>49.43</c:v>
                </c:pt>
              </c:numCache>
            </c:numRef>
          </c:val>
          <c:extLst>
            <c:ext xmlns:c16="http://schemas.microsoft.com/office/drawing/2014/chart" uri="{C3380CC4-5D6E-409C-BE32-E72D297353CC}">
              <c16:uniqueId val="{00000000-54B0-4295-BFFD-2627DF0979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4B0-4295-BFFD-2627DF0979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24.08</c:v>
                </c:pt>
                <c:pt idx="1">
                  <c:v>21.05</c:v>
                </c:pt>
                <c:pt idx="2">
                  <c:v>14.49</c:v>
                </c:pt>
                <c:pt idx="3">
                  <c:v>14.27</c:v>
                </c:pt>
                <c:pt idx="4">
                  <c:v>14.7</c:v>
                </c:pt>
              </c:numCache>
            </c:numRef>
          </c:val>
          <c:extLst>
            <c:ext xmlns:c16="http://schemas.microsoft.com/office/drawing/2014/chart" uri="{C3380CC4-5D6E-409C-BE32-E72D297353CC}">
              <c16:uniqueId val="{00000000-D89C-4578-AE09-7E2109E121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89C-4578-AE09-7E2109E121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49-4263-BF69-F7A496784F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9F49-4263-BF69-F7A496784F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163.75</c:v>
                </c:pt>
                <c:pt idx="1">
                  <c:v>141.51</c:v>
                </c:pt>
                <c:pt idx="2">
                  <c:v>149.07</c:v>
                </c:pt>
                <c:pt idx="3">
                  <c:v>127.86</c:v>
                </c:pt>
                <c:pt idx="4">
                  <c:v>97.45</c:v>
                </c:pt>
              </c:numCache>
            </c:numRef>
          </c:val>
          <c:extLst>
            <c:ext xmlns:c16="http://schemas.microsoft.com/office/drawing/2014/chart" uri="{C3380CC4-5D6E-409C-BE32-E72D297353CC}">
              <c16:uniqueId val="{00000000-392F-4471-BBEA-1D9C2A0790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92F-4471-BBEA-1D9C2A0790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482.83</c:v>
                </c:pt>
                <c:pt idx="1">
                  <c:v>488.01</c:v>
                </c:pt>
                <c:pt idx="2">
                  <c:v>487.08</c:v>
                </c:pt>
                <c:pt idx="3">
                  <c:v>480.84</c:v>
                </c:pt>
                <c:pt idx="4">
                  <c:v>487.28</c:v>
                </c:pt>
              </c:numCache>
            </c:numRef>
          </c:val>
          <c:extLst>
            <c:ext xmlns:c16="http://schemas.microsoft.com/office/drawing/2014/chart" uri="{C3380CC4-5D6E-409C-BE32-E72D297353CC}">
              <c16:uniqueId val="{00000000-150C-4464-AED1-AB9C824DE5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50C-4464-AED1-AB9C824DE5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91.89</c:v>
                </c:pt>
                <c:pt idx="1">
                  <c:v>88.17</c:v>
                </c:pt>
                <c:pt idx="2">
                  <c:v>85.01</c:v>
                </c:pt>
                <c:pt idx="3">
                  <c:v>81.02</c:v>
                </c:pt>
                <c:pt idx="4">
                  <c:v>76.760000000000005</c:v>
                </c:pt>
              </c:numCache>
            </c:numRef>
          </c:val>
          <c:extLst>
            <c:ext xmlns:c16="http://schemas.microsoft.com/office/drawing/2014/chart" uri="{C3380CC4-5D6E-409C-BE32-E72D297353CC}">
              <c16:uniqueId val="{00000000-9C69-4F98-AF29-600C1763D8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C69-4F98-AF29-600C1763D8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204.39</c:v>
                </c:pt>
                <c:pt idx="1">
                  <c:v>212.41</c:v>
                </c:pt>
                <c:pt idx="2">
                  <c:v>221.42</c:v>
                </c:pt>
                <c:pt idx="3">
                  <c:v>233.52</c:v>
                </c:pt>
                <c:pt idx="4">
                  <c:v>243.13</c:v>
                </c:pt>
              </c:numCache>
            </c:numRef>
          </c:val>
          <c:extLst>
            <c:ext xmlns:c16="http://schemas.microsoft.com/office/drawing/2014/chart" uri="{C3380CC4-5D6E-409C-BE32-E72D297353CC}">
              <c16:uniqueId val="{00000000-902A-4869-99AE-7FDB7657C0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02A-4869-99AE-7FDB7657C0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南伊豆町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8022</v>
      </c>
      <c r="AM8" s="61"/>
      <c r="AN8" s="61"/>
      <c r="AO8" s="61"/>
      <c r="AP8" s="61"/>
      <c r="AQ8" s="61"/>
      <c r="AR8" s="61"/>
      <c r="AS8" s="61"/>
      <c r="AT8" s="52">
        <f>データ!$S$6</f>
        <v>109.94</v>
      </c>
      <c r="AU8" s="53"/>
      <c r="AV8" s="53"/>
      <c r="AW8" s="53"/>
      <c r="AX8" s="53"/>
      <c r="AY8" s="53"/>
      <c r="AZ8" s="53"/>
      <c r="BA8" s="53"/>
      <c r="BB8" s="54">
        <f>データ!$T$6</f>
        <v>72.97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69.900000000000006</v>
      </c>
      <c r="J10" s="53"/>
      <c r="K10" s="53"/>
      <c r="L10" s="53"/>
      <c r="M10" s="53"/>
      <c r="N10" s="53"/>
      <c r="O10" s="64"/>
      <c r="P10" s="54">
        <f>データ!$P$6</f>
        <v>98.02</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7784</v>
      </c>
      <c r="AM10" s="61"/>
      <c r="AN10" s="61"/>
      <c r="AO10" s="61"/>
      <c r="AP10" s="61"/>
      <c r="AQ10" s="61"/>
      <c r="AR10" s="61"/>
      <c r="AS10" s="61"/>
      <c r="AT10" s="52">
        <f>データ!$V$6</f>
        <v>10.79</v>
      </c>
      <c r="AU10" s="53"/>
      <c r="AV10" s="53"/>
      <c r="AW10" s="53"/>
      <c r="AX10" s="53"/>
      <c r="AY10" s="53"/>
      <c r="AZ10" s="53"/>
      <c r="BA10" s="53"/>
      <c r="BB10" s="54">
        <f>データ!$W$6</f>
        <v>721.41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la3rs45GF1kB3zmoBbWWDBmboXP2LKBZkh8/L/AzstaDaA+mqr0YI1IfcfMIbfPUyY1hFJX/NRgC2l51HYYkQ==" saltValue="eoc4zsYhtD3+VQQv+u2l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223042</v>
      </c>
      <c r="D6" s="34">
        <f t="shared" si="3"/>
        <v>46</v>
      </c>
      <c r="E6" s="34">
        <f t="shared" si="3"/>
        <v>1</v>
      </c>
      <c r="F6" s="34">
        <f t="shared" si="3"/>
        <v>0</v>
      </c>
      <c r="G6" s="34">
        <f t="shared" si="3"/>
        <v>1</v>
      </c>
      <c r="H6" s="34" t="str">
        <f t="shared" si="3"/>
        <v>静岡県　南伊豆町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69.900000000000006</v>
      </c>
      <c r="P6" s="35">
        <f t="shared" si="3"/>
        <v>98.02</v>
      </c>
      <c r="Q6" s="35">
        <f t="shared" si="3"/>
        <v>3630</v>
      </c>
      <c r="R6" s="35">
        <f t="shared" si="3"/>
        <v>8022</v>
      </c>
      <c r="S6" s="35">
        <f t="shared" si="3"/>
        <v>109.94</v>
      </c>
      <c r="T6" s="35">
        <f t="shared" si="3"/>
        <v>72.97</v>
      </c>
      <c r="U6" s="35">
        <f t="shared" si="3"/>
        <v>7784</v>
      </c>
      <c r="V6" s="35">
        <f t="shared" si="3"/>
        <v>10.79</v>
      </c>
      <c r="W6" s="35">
        <f t="shared" si="3"/>
        <v>721.41</v>
      </c>
      <c r="X6" s="36">
        <f>IF(X7="",NA(),X7)</f>
        <v>109.58</v>
      </c>
      <c r="Y6" s="36">
        <f t="shared" ref="Y6:AG6" si="4">IF(Y7="",NA(),Y7)</f>
        <v>106.08</v>
      </c>
      <c r="Z6" s="36">
        <f t="shared" si="4"/>
        <v>102.44</v>
      </c>
      <c r="AA6" s="36">
        <f t="shared" si="4"/>
        <v>100.96</v>
      </c>
      <c r="AB6" s="36">
        <f t="shared" si="4"/>
        <v>93.25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163.75</v>
      </c>
      <c r="AU6" s="36">
        <f t="shared" ref="AU6:BC6" si="6">IF(AU7="",NA(),AU7)</f>
        <v>141.51</v>
      </c>
      <c r="AV6" s="36">
        <f t="shared" si="6"/>
        <v>149.07</v>
      </c>
      <c r="AW6" s="36">
        <f t="shared" si="6"/>
        <v>127.86</v>
      </c>
      <c r="AX6" s="36">
        <f t="shared" si="6"/>
        <v>97.45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482.83</v>
      </c>
      <c r="BF6" s="36">
        <f t="shared" ref="BF6:BN6" si="7">IF(BF7="",NA(),BF7)</f>
        <v>488.01</v>
      </c>
      <c r="BG6" s="36">
        <f t="shared" si="7"/>
        <v>487.08</v>
      </c>
      <c r="BH6" s="36">
        <f t="shared" si="7"/>
        <v>480.84</v>
      </c>
      <c r="BI6" s="36">
        <f t="shared" si="7"/>
        <v>487.28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91.89</v>
      </c>
      <c r="BQ6" s="36">
        <f t="shared" ref="BQ6:BY6" si="8">IF(BQ7="",NA(),BQ7)</f>
        <v>88.17</v>
      </c>
      <c r="BR6" s="36">
        <f t="shared" si="8"/>
        <v>85.01</v>
      </c>
      <c r="BS6" s="36">
        <f t="shared" si="8"/>
        <v>81.02</v>
      </c>
      <c r="BT6" s="36">
        <f t="shared" si="8"/>
        <v>76.760000000000005</v>
      </c>
      <c r="BU6" s="36">
        <f t="shared" si="8"/>
        <v>93.28</v>
      </c>
      <c r="BV6" s="36">
        <f t="shared" si="8"/>
        <v>87.51</v>
      </c>
      <c r="BW6" s="36">
        <f t="shared" si="8"/>
        <v>84.77</v>
      </c>
      <c r="BX6" s="36">
        <f t="shared" si="8"/>
        <v>87.11</v>
      </c>
      <c r="BY6" s="36">
        <f t="shared" si="8"/>
        <v>82.78</v>
      </c>
      <c r="BZ6" s="35" t="str">
        <f>IF(BZ7="","",IF(BZ7="-","【-】","【"&amp;SUBSTITUTE(TEXT(BZ7,"#,##0.00"),"-","△")&amp;"】"))</f>
        <v>【100.05】</v>
      </c>
      <c r="CA6" s="36">
        <f>IF(CA7="",NA(),CA7)</f>
        <v>204.39</v>
      </c>
      <c r="CB6" s="36">
        <f t="shared" ref="CB6:CJ6" si="9">IF(CB7="",NA(),CB7)</f>
        <v>212.41</v>
      </c>
      <c r="CC6" s="36">
        <f t="shared" si="9"/>
        <v>221.42</v>
      </c>
      <c r="CD6" s="36">
        <f t="shared" si="9"/>
        <v>233.52</v>
      </c>
      <c r="CE6" s="36">
        <f t="shared" si="9"/>
        <v>243.13</v>
      </c>
      <c r="CF6" s="36">
        <f t="shared" si="9"/>
        <v>208.29</v>
      </c>
      <c r="CG6" s="36">
        <f t="shared" si="9"/>
        <v>218.42</v>
      </c>
      <c r="CH6" s="36">
        <f t="shared" si="9"/>
        <v>227.27</v>
      </c>
      <c r="CI6" s="36">
        <f t="shared" si="9"/>
        <v>223.98</v>
      </c>
      <c r="CJ6" s="36">
        <f t="shared" si="9"/>
        <v>225.09</v>
      </c>
      <c r="CK6" s="35" t="str">
        <f>IF(CK7="","",IF(CK7="-","【-】","【"&amp;SUBSTITUTE(TEXT(CK7,"#,##0.00"),"-","△")&amp;"】"))</f>
        <v>【166.40】</v>
      </c>
      <c r="CL6" s="36">
        <f>IF(CL7="",NA(),CL7)</f>
        <v>41.52</v>
      </c>
      <c r="CM6" s="36">
        <f t="shared" ref="CM6:CU6" si="10">IF(CM7="",NA(),CM7)</f>
        <v>40.97</v>
      </c>
      <c r="CN6" s="36">
        <f t="shared" si="10"/>
        <v>38.450000000000003</v>
      </c>
      <c r="CO6" s="36">
        <f t="shared" si="10"/>
        <v>39.67</v>
      </c>
      <c r="CP6" s="36">
        <f t="shared" si="10"/>
        <v>30.93</v>
      </c>
      <c r="CQ6" s="36">
        <f t="shared" si="10"/>
        <v>49.32</v>
      </c>
      <c r="CR6" s="36">
        <f t="shared" si="10"/>
        <v>50.24</v>
      </c>
      <c r="CS6" s="36">
        <f t="shared" si="10"/>
        <v>50.29</v>
      </c>
      <c r="CT6" s="36">
        <f t="shared" si="10"/>
        <v>49.64</v>
      </c>
      <c r="CU6" s="36">
        <f t="shared" si="10"/>
        <v>49.38</v>
      </c>
      <c r="CV6" s="35" t="str">
        <f>IF(CV7="","",IF(CV7="-","【-】","【"&amp;SUBSTITUTE(TEXT(CV7,"#,##0.00"),"-","△")&amp;"】"))</f>
        <v>【60.69】</v>
      </c>
      <c r="CW6" s="36">
        <f>IF(CW7="",NA(),CW7)</f>
        <v>71.290000000000006</v>
      </c>
      <c r="CX6" s="36">
        <f t="shared" ref="CX6:DF6" si="11">IF(CX7="",NA(),CX7)</f>
        <v>71.989999999999995</v>
      </c>
      <c r="CY6" s="36">
        <f t="shared" si="11"/>
        <v>74.900000000000006</v>
      </c>
      <c r="CZ6" s="36">
        <f t="shared" si="11"/>
        <v>70.19</v>
      </c>
      <c r="DA6" s="36">
        <f t="shared" si="11"/>
        <v>85.43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44.98</v>
      </c>
      <c r="DI6" s="36">
        <f t="shared" ref="DI6:DQ6" si="12">IF(DI7="",NA(),DI7)</f>
        <v>45.49</v>
      </c>
      <c r="DJ6" s="36">
        <f t="shared" si="12"/>
        <v>46.29</v>
      </c>
      <c r="DK6" s="36">
        <f t="shared" si="12"/>
        <v>47.81</v>
      </c>
      <c r="DL6" s="36">
        <f t="shared" si="12"/>
        <v>49.43</v>
      </c>
      <c r="DM6" s="36">
        <f t="shared" si="12"/>
        <v>48.3</v>
      </c>
      <c r="DN6" s="36">
        <f t="shared" si="12"/>
        <v>45.14</v>
      </c>
      <c r="DO6" s="36">
        <f t="shared" si="12"/>
        <v>45.85</v>
      </c>
      <c r="DP6" s="36">
        <f t="shared" si="12"/>
        <v>47.31</v>
      </c>
      <c r="DQ6" s="36">
        <f t="shared" si="12"/>
        <v>47.5</v>
      </c>
      <c r="DR6" s="35" t="str">
        <f>IF(DR7="","",IF(DR7="-","【-】","【"&amp;SUBSTITUTE(TEXT(DR7,"#,##0.00"),"-","△")&amp;"】"))</f>
        <v>【50.19】</v>
      </c>
      <c r="DS6" s="36">
        <f>IF(DS7="",NA(),DS7)</f>
        <v>24.08</v>
      </c>
      <c r="DT6" s="36">
        <f t="shared" ref="DT6:EB6" si="13">IF(DT7="",NA(),DT7)</f>
        <v>21.05</v>
      </c>
      <c r="DU6" s="36">
        <f t="shared" si="13"/>
        <v>14.49</v>
      </c>
      <c r="DV6" s="36">
        <f t="shared" si="13"/>
        <v>14.27</v>
      </c>
      <c r="DW6" s="36">
        <f t="shared" si="13"/>
        <v>14.7</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3.79</v>
      </c>
      <c r="EE6" s="36">
        <f t="shared" ref="EE6:EM6" si="14">IF(EE7="",NA(),EE7)</f>
        <v>2.09</v>
      </c>
      <c r="EF6" s="36">
        <f t="shared" si="14"/>
        <v>2.73</v>
      </c>
      <c r="EG6" s="36">
        <f t="shared" si="14"/>
        <v>1.62</v>
      </c>
      <c r="EH6" s="36">
        <f t="shared" si="14"/>
        <v>1.2</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223042</v>
      </c>
      <c r="D7" s="38">
        <v>46</v>
      </c>
      <c r="E7" s="38">
        <v>1</v>
      </c>
      <c r="F7" s="38">
        <v>0</v>
      </c>
      <c r="G7" s="38">
        <v>1</v>
      </c>
      <c r="H7" s="38" t="s">
        <v>92</v>
      </c>
      <c r="I7" s="38" t="s">
        <v>93</v>
      </c>
      <c r="J7" s="38" t="s">
        <v>94</v>
      </c>
      <c r="K7" s="38" t="s">
        <v>95</v>
      </c>
      <c r="L7" s="38" t="s">
        <v>96</v>
      </c>
      <c r="M7" s="38" t="s">
        <v>97</v>
      </c>
      <c r="N7" s="39" t="s">
        <v>98</v>
      </c>
      <c r="O7" s="39">
        <v>69.900000000000006</v>
      </c>
      <c r="P7" s="39">
        <v>98.02</v>
      </c>
      <c r="Q7" s="39">
        <v>3630</v>
      </c>
      <c r="R7" s="39">
        <v>8022</v>
      </c>
      <c r="S7" s="39">
        <v>109.94</v>
      </c>
      <c r="T7" s="39">
        <v>72.97</v>
      </c>
      <c r="U7" s="39">
        <v>7784</v>
      </c>
      <c r="V7" s="39">
        <v>10.79</v>
      </c>
      <c r="W7" s="39">
        <v>721.41</v>
      </c>
      <c r="X7" s="39">
        <v>109.58</v>
      </c>
      <c r="Y7" s="39">
        <v>106.08</v>
      </c>
      <c r="Z7" s="39">
        <v>102.44</v>
      </c>
      <c r="AA7" s="39">
        <v>100.96</v>
      </c>
      <c r="AB7" s="39">
        <v>93.25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163.75</v>
      </c>
      <c r="AU7" s="39">
        <v>141.51</v>
      </c>
      <c r="AV7" s="39">
        <v>149.07</v>
      </c>
      <c r="AW7" s="39">
        <v>127.86</v>
      </c>
      <c r="AX7" s="39">
        <v>97.45</v>
      </c>
      <c r="AY7" s="39">
        <v>371.89</v>
      </c>
      <c r="AZ7" s="39">
        <v>293.23</v>
      </c>
      <c r="BA7" s="39">
        <v>300.14</v>
      </c>
      <c r="BB7" s="39">
        <v>301.04000000000002</v>
      </c>
      <c r="BC7" s="39">
        <v>305.08</v>
      </c>
      <c r="BD7" s="39">
        <v>260.31</v>
      </c>
      <c r="BE7" s="39">
        <v>482.83</v>
      </c>
      <c r="BF7" s="39">
        <v>488.01</v>
      </c>
      <c r="BG7" s="39">
        <v>487.08</v>
      </c>
      <c r="BH7" s="39">
        <v>480.84</v>
      </c>
      <c r="BI7" s="39">
        <v>487.28</v>
      </c>
      <c r="BJ7" s="39">
        <v>483.11</v>
      </c>
      <c r="BK7" s="39">
        <v>542.29999999999995</v>
      </c>
      <c r="BL7" s="39">
        <v>566.65</v>
      </c>
      <c r="BM7" s="39">
        <v>551.62</v>
      </c>
      <c r="BN7" s="39">
        <v>585.59</v>
      </c>
      <c r="BO7" s="39">
        <v>275.67</v>
      </c>
      <c r="BP7" s="39">
        <v>91.89</v>
      </c>
      <c r="BQ7" s="39">
        <v>88.17</v>
      </c>
      <c r="BR7" s="39">
        <v>85.01</v>
      </c>
      <c r="BS7" s="39">
        <v>81.02</v>
      </c>
      <c r="BT7" s="39">
        <v>76.760000000000005</v>
      </c>
      <c r="BU7" s="39">
        <v>93.28</v>
      </c>
      <c r="BV7" s="39">
        <v>87.51</v>
      </c>
      <c r="BW7" s="39">
        <v>84.77</v>
      </c>
      <c r="BX7" s="39">
        <v>87.11</v>
      </c>
      <c r="BY7" s="39">
        <v>82.78</v>
      </c>
      <c r="BZ7" s="39">
        <v>100.05</v>
      </c>
      <c r="CA7" s="39">
        <v>204.39</v>
      </c>
      <c r="CB7" s="39">
        <v>212.41</v>
      </c>
      <c r="CC7" s="39">
        <v>221.42</v>
      </c>
      <c r="CD7" s="39">
        <v>233.52</v>
      </c>
      <c r="CE7" s="39">
        <v>243.13</v>
      </c>
      <c r="CF7" s="39">
        <v>208.29</v>
      </c>
      <c r="CG7" s="39">
        <v>218.42</v>
      </c>
      <c r="CH7" s="39">
        <v>227.27</v>
      </c>
      <c r="CI7" s="39">
        <v>223.98</v>
      </c>
      <c r="CJ7" s="39">
        <v>225.09</v>
      </c>
      <c r="CK7" s="39">
        <v>166.4</v>
      </c>
      <c r="CL7" s="39">
        <v>41.52</v>
      </c>
      <c r="CM7" s="39">
        <v>40.97</v>
      </c>
      <c r="CN7" s="39">
        <v>38.450000000000003</v>
      </c>
      <c r="CO7" s="39">
        <v>39.67</v>
      </c>
      <c r="CP7" s="39">
        <v>30.93</v>
      </c>
      <c r="CQ7" s="39">
        <v>49.32</v>
      </c>
      <c r="CR7" s="39">
        <v>50.24</v>
      </c>
      <c r="CS7" s="39">
        <v>50.29</v>
      </c>
      <c r="CT7" s="39">
        <v>49.64</v>
      </c>
      <c r="CU7" s="39">
        <v>49.38</v>
      </c>
      <c r="CV7" s="39">
        <v>60.69</v>
      </c>
      <c r="CW7" s="39">
        <v>71.290000000000006</v>
      </c>
      <c r="CX7" s="39">
        <v>71.989999999999995</v>
      </c>
      <c r="CY7" s="39">
        <v>74.900000000000006</v>
      </c>
      <c r="CZ7" s="39">
        <v>70.19</v>
      </c>
      <c r="DA7" s="39">
        <v>85.43</v>
      </c>
      <c r="DB7" s="39">
        <v>79.34</v>
      </c>
      <c r="DC7" s="39">
        <v>78.650000000000006</v>
      </c>
      <c r="DD7" s="39">
        <v>77.73</v>
      </c>
      <c r="DE7" s="39">
        <v>78.09</v>
      </c>
      <c r="DF7" s="39">
        <v>78.010000000000005</v>
      </c>
      <c r="DG7" s="39">
        <v>89.82</v>
      </c>
      <c r="DH7" s="39">
        <v>44.98</v>
      </c>
      <c r="DI7" s="39">
        <v>45.49</v>
      </c>
      <c r="DJ7" s="39">
        <v>46.29</v>
      </c>
      <c r="DK7" s="39">
        <v>47.81</v>
      </c>
      <c r="DL7" s="39">
        <v>49.43</v>
      </c>
      <c r="DM7" s="39">
        <v>48.3</v>
      </c>
      <c r="DN7" s="39">
        <v>45.14</v>
      </c>
      <c r="DO7" s="39">
        <v>45.85</v>
      </c>
      <c r="DP7" s="39">
        <v>47.31</v>
      </c>
      <c r="DQ7" s="39">
        <v>47.5</v>
      </c>
      <c r="DR7" s="39">
        <v>50.19</v>
      </c>
      <c r="DS7" s="39">
        <v>24.08</v>
      </c>
      <c r="DT7" s="39">
        <v>21.05</v>
      </c>
      <c r="DU7" s="39">
        <v>14.49</v>
      </c>
      <c r="DV7" s="39">
        <v>14.27</v>
      </c>
      <c r="DW7" s="39">
        <v>14.7</v>
      </c>
      <c r="DX7" s="39">
        <v>12.43</v>
      </c>
      <c r="DY7" s="39">
        <v>13.58</v>
      </c>
      <c r="DZ7" s="39">
        <v>14.13</v>
      </c>
      <c r="EA7" s="39">
        <v>16.77</v>
      </c>
      <c r="EB7" s="39">
        <v>17.399999999999999</v>
      </c>
      <c r="EC7" s="39">
        <v>20.63</v>
      </c>
      <c r="ED7" s="39">
        <v>3.79</v>
      </c>
      <c r="EE7" s="39">
        <v>2.09</v>
      </c>
      <c r="EF7" s="39">
        <v>2.73</v>
      </c>
      <c r="EG7" s="39">
        <v>1.62</v>
      </c>
      <c r="EH7" s="39">
        <v>1.2</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